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770" windowWidth="15240" windowHeight="8625" activeTab="1"/>
  </bookViews>
  <sheets>
    <sheet name="Requestors" sheetId="2" r:id="rId1"/>
    <sheet name="Lenders" sheetId="1" r:id="rId2"/>
    <sheet name="By Country" sheetId="3" r:id="rId3"/>
  </sheets>
  <calcPr calcId="145621"/>
</workbook>
</file>

<file path=xl/calcChain.xml><?xml version="1.0" encoding="utf-8"?>
<calcChain xmlns="http://schemas.openxmlformats.org/spreadsheetml/2006/main">
  <c r="H82" i="1" l="1"/>
  <c r="H81" i="1"/>
  <c r="H80" i="1"/>
  <c r="H79" i="1"/>
  <c r="H77" i="1"/>
  <c r="H76" i="1"/>
  <c r="D69" i="1"/>
  <c r="C128" i="2"/>
  <c r="C127" i="2"/>
  <c r="C126" i="2"/>
  <c r="C125" i="2"/>
  <c r="C124" i="2"/>
  <c r="C123" i="2"/>
  <c r="D2" i="1" l="1"/>
  <c r="D58" i="1"/>
  <c r="D3" i="1"/>
  <c r="D24" i="1"/>
  <c r="D20" i="1"/>
  <c r="D13" i="1"/>
  <c r="D43" i="1"/>
  <c r="D39" i="1"/>
  <c r="D31" i="1"/>
  <c r="D27" i="1"/>
  <c r="D11" i="1"/>
  <c r="D28" i="1"/>
  <c r="D16" i="1"/>
  <c r="D53" i="1"/>
  <c r="D51" i="1"/>
  <c r="D8" i="1"/>
  <c r="D49" i="1"/>
  <c r="D4" i="1"/>
  <c r="D64" i="1"/>
  <c r="D5" i="1"/>
  <c r="D68" i="1"/>
  <c r="D66" i="1"/>
  <c r="D17" i="1"/>
  <c r="D18" i="1"/>
  <c r="D65" i="1"/>
  <c r="D44" i="1"/>
  <c r="D25" i="1"/>
  <c r="D36" i="1"/>
  <c r="D26" i="1"/>
  <c r="D47" i="1"/>
  <c r="D63" i="1"/>
  <c r="D56" i="1"/>
  <c r="D9" i="1"/>
  <c r="D14" i="1"/>
  <c r="D55" i="1"/>
  <c r="D41" i="1"/>
  <c r="D38" i="1"/>
  <c r="D48" i="1"/>
  <c r="D21" i="1"/>
  <c r="D45" i="1"/>
  <c r="D15" i="1"/>
  <c r="D22" i="1"/>
  <c r="D46" i="1"/>
  <c r="D10" i="1"/>
  <c r="D42" i="1"/>
  <c r="D34" i="1"/>
  <c r="D40" i="1"/>
  <c r="D37" i="1"/>
  <c r="D67" i="1"/>
  <c r="D60" i="1"/>
  <c r="D19" i="1"/>
  <c r="D33" i="1"/>
  <c r="D61" i="1"/>
  <c r="D32" i="1"/>
  <c r="D57" i="1"/>
  <c r="D6" i="1"/>
  <c r="D12" i="1"/>
  <c r="D7" i="1"/>
  <c r="D59" i="1"/>
  <c r="D62" i="1"/>
  <c r="D30" i="1"/>
  <c r="D50" i="1"/>
  <c r="D23" i="1"/>
  <c r="D54" i="1"/>
  <c r="D35" i="1"/>
  <c r="D52" i="1"/>
  <c r="D29" i="1"/>
  <c r="D65" i="2"/>
  <c r="D85" i="2"/>
  <c r="D74" i="2"/>
  <c r="D8" i="2"/>
  <c r="D2" i="2"/>
  <c r="D22" i="2"/>
  <c r="D34" i="2"/>
  <c r="D96" i="2"/>
  <c r="D14" i="2"/>
  <c r="D28" i="2"/>
  <c r="D92" i="2"/>
  <c r="D35" i="2"/>
  <c r="D45" i="2"/>
  <c r="D17" i="2"/>
  <c r="D33" i="2"/>
  <c r="D67" i="2"/>
  <c r="D79" i="2"/>
  <c r="D3" i="2"/>
  <c r="D7" i="2"/>
  <c r="D25" i="2"/>
  <c r="D30" i="2"/>
  <c r="D77" i="2"/>
  <c r="D78" i="2"/>
  <c r="D88" i="2"/>
  <c r="D32" i="2"/>
  <c r="D97" i="2"/>
  <c r="D42" i="2"/>
  <c r="D89" i="2"/>
  <c r="D9" i="2"/>
  <c r="D64" i="2"/>
  <c r="D16" i="2"/>
  <c r="D75" i="2"/>
  <c r="D31" i="2"/>
  <c r="D93" i="2"/>
  <c r="D40" i="2"/>
  <c r="D53" i="2"/>
  <c r="D6" i="2"/>
  <c r="D10" i="2"/>
  <c r="D83" i="2"/>
  <c r="D60" i="2"/>
  <c r="D76" i="2"/>
  <c r="D82" i="2"/>
  <c r="D80" i="2"/>
  <c r="D95" i="2"/>
  <c r="D4" i="2"/>
  <c r="D66" i="2"/>
  <c r="D57" i="2"/>
  <c r="D27" i="2"/>
  <c r="D86" i="2"/>
  <c r="D49" i="2"/>
  <c r="D71" i="2"/>
  <c r="D68" i="2"/>
  <c r="D5" i="2"/>
  <c r="D55" i="2"/>
  <c r="D20" i="2"/>
  <c r="D48" i="2"/>
  <c r="D90" i="2"/>
  <c r="D24" i="2"/>
  <c r="D69" i="2"/>
  <c r="D51" i="2"/>
  <c r="D26" i="2"/>
  <c r="D21" i="2"/>
  <c r="D47" i="2"/>
  <c r="D72" i="2"/>
  <c r="D73" i="2"/>
  <c r="D59" i="2"/>
  <c r="D36" i="2"/>
  <c r="D29" i="2"/>
  <c r="D50" i="2"/>
  <c r="D94" i="2"/>
  <c r="D52" i="2"/>
  <c r="D41" i="2"/>
  <c r="D43" i="2"/>
  <c r="D23" i="2"/>
  <c r="D91" i="2"/>
  <c r="D11" i="2"/>
  <c r="D15" i="2"/>
  <c r="D18" i="2"/>
  <c r="D84" i="2"/>
  <c r="D81" i="2"/>
  <c r="D44" i="2"/>
  <c r="D38" i="2"/>
  <c r="D70" i="2"/>
  <c r="D58" i="2"/>
  <c r="D46" i="2"/>
  <c r="D87" i="2"/>
  <c r="D61" i="2"/>
  <c r="D54" i="2"/>
  <c r="D56" i="2"/>
  <c r="D39" i="2"/>
  <c r="D12" i="2"/>
  <c r="D37" i="2"/>
  <c r="D13" i="2"/>
  <c r="D63" i="2"/>
  <c r="D19" i="2"/>
  <c r="D62" i="2"/>
  <c r="I76" i="1" l="1"/>
  <c r="I77" i="1"/>
</calcChain>
</file>

<file path=xl/sharedStrings.xml><?xml version="1.0" encoding="utf-8"?>
<sst xmlns="http://schemas.openxmlformats.org/spreadsheetml/2006/main" count="269" uniqueCount="198">
  <si>
    <t>Lending Library</t>
  </si>
  <si>
    <t>Requests Received</t>
  </si>
  <si>
    <t>Borrowing Library</t>
  </si>
  <si>
    <t>Items Requested</t>
  </si>
  <si>
    <t>Borrowing Libraries</t>
  </si>
  <si>
    <t>Median</t>
  </si>
  <si>
    <t>Average</t>
  </si>
  <si>
    <t>Lending Libraries</t>
  </si>
  <si>
    <t>25 or more requests</t>
  </si>
  <si>
    <t>50 or more requests</t>
  </si>
  <si>
    <t>100 or more requests</t>
  </si>
  <si>
    <t>Median number of requests</t>
  </si>
  <si>
    <t>Average number of requests</t>
  </si>
  <si>
    <t>Fewer than 25 requests</t>
  </si>
  <si>
    <t>Requests per Week</t>
  </si>
  <si>
    <t>per week</t>
  </si>
  <si>
    <t>Percent</t>
  </si>
  <si>
    <t>AcuarioNCuba</t>
  </si>
  <si>
    <t>AIMS</t>
  </si>
  <si>
    <t>AlantNIRO</t>
  </si>
  <si>
    <t>Bamfield</t>
  </si>
  <si>
    <t>BedfordIO</t>
  </si>
  <si>
    <t>BermudaInstOceanSci</t>
  </si>
  <si>
    <t>CEFAS</t>
  </si>
  <si>
    <t>ChileanNavy</t>
  </si>
  <si>
    <t>CIBNOR</t>
  </si>
  <si>
    <t>CICIMAR</t>
  </si>
  <si>
    <t>CIEAMER</t>
  </si>
  <si>
    <t>CIFTIndia</t>
  </si>
  <si>
    <t>CIIDIRSinaloa</t>
  </si>
  <si>
    <t>CMFRIIndia</t>
  </si>
  <si>
    <t>CNRSUMREPOC</t>
  </si>
  <si>
    <t>ColegioPostgrad</t>
  </si>
  <si>
    <t>CRITFC</t>
  </si>
  <si>
    <t>CroatiaOceanogFish</t>
  </si>
  <si>
    <t>CSUMB</t>
  </si>
  <si>
    <t>DeptEnvConsWestAust</t>
  </si>
  <si>
    <t>DFAIOS</t>
  </si>
  <si>
    <t>DFOPacRegHq</t>
  </si>
  <si>
    <t>DINARA</t>
  </si>
  <si>
    <t>EstonianMarineInst</t>
  </si>
  <si>
    <t>FAOFisheriesBranch</t>
  </si>
  <si>
    <t>FisheriesWA</t>
  </si>
  <si>
    <t>FiskerDirektNorway</t>
  </si>
  <si>
    <t>FlandersHydrRes</t>
  </si>
  <si>
    <t>FreshwaterBiolAssn</t>
  </si>
  <si>
    <t>GKSS</t>
  </si>
  <si>
    <t>GrBarrierReefMPA</t>
  </si>
  <si>
    <t>Gunter</t>
  </si>
  <si>
    <t>HatfieldMarSci</t>
  </si>
  <si>
    <t>HMS</t>
  </si>
  <si>
    <t>IBMP/UNCOMA</t>
  </si>
  <si>
    <t>ICES</t>
  </si>
  <si>
    <t>ICLARM</t>
  </si>
  <si>
    <t>IDFG</t>
  </si>
  <si>
    <t>IDFPVChile</t>
  </si>
  <si>
    <t>IFMGEOMAR</t>
  </si>
  <si>
    <t>IMARPE</t>
  </si>
  <si>
    <t>INIDEP</t>
  </si>
  <si>
    <t>INOCAREcuador</t>
  </si>
  <si>
    <t>InstBiolSouthSeas</t>
  </si>
  <si>
    <t>INSTMTunisia</t>
  </si>
  <si>
    <t>InstNacPescaEcuador</t>
  </si>
  <si>
    <t>InstOceanBulgaria</t>
  </si>
  <si>
    <t>InstPorMarAtmosfera</t>
  </si>
  <si>
    <t>INVEMARColombia</t>
  </si>
  <si>
    <t>KenyaMarFish</t>
  </si>
  <si>
    <t>LouisianaUMarCons</t>
  </si>
  <si>
    <t>MARINSTLIBIRELAND</t>
  </si>
  <si>
    <t>MossLandingMBARI</t>
  </si>
  <si>
    <t>MoteMarine</t>
  </si>
  <si>
    <t>MuseeOceanMonaco</t>
  </si>
  <si>
    <t>NatCentMarResGreece</t>
  </si>
  <si>
    <t>NatInstOceanIndia</t>
  </si>
  <si>
    <t>NFRRIUganda</t>
  </si>
  <si>
    <t>NIWA</t>
  </si>
  <si>
    <t>NMFSAukeBay</t>
  </si>
  <si>
    <t>NMFSPanamaCity</t>
  </si>
  <si>
    <t>NOAASeattleReg</t>
  </si>
  <si>
    <t>NOVA</t>
  </si>
  <si>
    <t>NUWCNewport</t>
  </si>
  <si>
    <t>OIMB</t>
  </si>
  <si>
    <t>Ostseeforschung</t>
  </si>
  <si>
    <t>RudBosInstLib</t>
  </si>
  <si>
    <t>RupAcadCtrMarSci</t>
  </si>
  <si>
    <t>SAIAB</t>
  </si>
  <si>
    <t>SakhNIRO</t>
  </si>
  <si>
    <t>SEAFDEC</t>
  </si>
  <si>
    <t>SeaFishGdynia</t>
  </si>
  <si>
    <t>SeattleNWF</t>
  </si>
  <si>
    <t>SIBEColegioFrontera</t>
  </si>
  <si>
    <t>SPCNewCaledonia</t>
  </si>
  <si>
    <t>UEcosisAquat</t>
  </si>
  <si>
    <t>UMCES</t>
  </si>
  <si>
    <t>UNAMIMSL</t>
  </si>
  <si>
    <t>UnityCollege</t>
  </si>
  <si>
    <t>UnivAustralChile</t>
  </si>
  <si>
    <t>UnivEstMarBrasil</t>
  </si>
  <si>
    <t>UnivMagallanes</t>
  </si>
  <si>
    <t>UPhilippinesMarSci</t>
  </si>
  <si>
    <t>Uvalparaiso</t>
  </si>
  <si>
    <t>UWashingtonNatSci</t>
  </si>
  <si>
    <t>VIMS</t>
  </si>
  <si>
    <t>VLIZ</t>
  </si>
  <si>
    <t>Wegener</t>
  </si>
  <si>
    <t>CIAD</t>
  </si>
  <si>
    <t>CIAPSNECV</t>
  </si>
  <si>
    <t>CICESE</t>
  </si>
  <si>
    <t>CIMIPCuba</t>
  </si>
  <si>
    <t>hafro</t>
  </si>
  <si>
    <t>ICML-UNAM</t>
  </si>
  <si>
    <t>InstBosbouw</t>
  </si>
  <si>
    <t>LaJollaSWF</t>
  </si>
  <si>
    <t>MBLWHOI</t>
  </si>
  <si>
    <t>MiamiNOAA</t>
  </si>
  <si>
    <t>MinFishMarResNamibia</t>
  </si>
  <si>
    <t>NIFFRNigeria</t>
  </si>
  <si>
    <t>NMFSPFEL</t>
  </si>
  <si>
    <t>NOAABeaufort</t>
  </si>
  <si>
    <t>PellMarineSciLib</t>
  </si>
  <si>
    <t>Rosenstiel</t>
  </si>
  <si>
    <t>SCarolinaDNR</t>
  </si>
  <si>
    <t>UFloridaDigLib</t>
  </si>
  <si>
    <t>UHawaii</t>
  </si>
  <si>
    <t>UnivDelMarPuertoAnge</t>
  </si>
  <si>
    <t>UOIOCV</t>
  </si>
  <si>
    <t>Argentina</t>
  </si>
  <si>
    <t>Australia</t>
  </si>
  <si>
    <t>Belgium</t>
  </si>
  <si>
    <t>Bermuda</t>
  </si>
  <si>
    <t>Brazil</t>
  </si>
  <si>
    <t>Bulgaria</t>
  </si>
  <si>
    <t>Canada</t>
  </si>
  <si>
    <t>Colombia</t>
  </si>
  <si>
    <t>Croatia</t>
  </si>
  <si>
    <t>Cuba</t>
  </si>
  <si>
    <t>Denmark</t>
  </si>
  <si>
    <t>Ecuador</t>
  </si>
  <si>
    <t>Estonia</t>
  </si>
  <si>
    <t>France</t>
  </si>
  <si>
    <t>Germany</t>
  </si>
  <si>
    <t>Greece</t>
  </si>
  <si>
    <t>India</t>
  </si>
  <si>
    <t>Ireland</t>
  </si>
  <si>
    <t>Israel</t>
  </si>
  <si>
    <t>Italy</t>
  </si>
  <si>
    <t>Kenya</t>
  </si>
  <si>
    <t>Malaysia</t>
  </si>
  <si>
    <t>Mexico</t>
  </si>
  <si>
    <t>Monaco</t>
  </si>
  <si>
    <t>New Caledonia</t>
  </si>
  <si>
    <t>New Zealand</t>
  </si>
  <si>
    <t>Norway</t>
  </si>
  <si>
    <t>Peru</t>
  </si>
  <si>
    <t>Philippines</t>
  </si>
  <si>
    <t>Poland</t>
  </si>
  <si>
    <t>Portugal</t>
  </si>
  <si>
    <t>Russia</t>
  </si>
  <si>
    <t>South Africa</t>
  </si>
  <si>
    <t>Spain</t>
  </si>
  <si>
    <t>Tunisia</t>
  </si>
  <si>
    <t>Uganda</t>
  </si>
  <si>
    <t>Ukraine</t>
  </si>
  <si>
    <t>United Kingdom</t>
  </si>
  <si>
    <t>United States</t>
  </si>
  <si>
    <t>Uruguay</t>
  </si>
  <si>
    <t>Chile</t>
  </si>
  <si>
    <t>Iceland</t>
  </si>
  <si>
    <t>Namibia</t>
  </si>
  <si>
    <t>Nigeria</t>
  </si>
  <si>
    <t>Panama</t>
  </si>
  <si>
    <t>Venezuela</t>
  </si>
  <si>
    <t>BodegaMarLab</t>
  </si>
  <si>
    <t>ConShelf</t>
  </si>
  <si>
    <t>FishBase</t>
  </si>
  <si>
    <t>IndonesPDIILIPI</t>
  </si>
  <si>
    <t>Kulagina</t>
  </si>
  <si>
    <t>LAPLATA</t>
  </si>
  <si>
    <t>NatMIRC</t>
  </si>
  <si>
    <t>SOPAC</t>
  </si>
  <si>
    <t>UCatolicaValparaiso</t>
  </si>
  <si>
    <t>UMassDartmouth</t>
  </si>
  <si>
    <t>UniversidadPanama</t>
  </si>
  <si>
    <t>univmarista</t>
  </si>
  <si>
    <t>USBurOceanEnergyMgmt</t>
  </si>
  <si>
    <t>UWMadWaterLib</t>
  </si>
  <si>
    <t>VisayasCollegeFishOc</t>
  </si>
  <si>
    <t>YugNIRO</t>
  </si>
  <si>
    <t>of 96 libraries</t>
  </si>
  <si>
    <t>CABRILLO</t>
  </si>
  <si>
    <t>NMFSNatMarMammal</t>
  </si>
  <si>
    <t>SeychellesFishing</t>
  </si>
  <si>
    <t>SouthBohemia</t>
  </si>
  <si>
    <t>of 68 libraries</t>
  </si>
  <si>
    <t>Fiji</t>
  </si>
  <si>
    <t>Indonesia</t>
  </si>
  <si>
    <t>Czech Republic</t>
  </si>
  <si>
    <t>Seychelles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</si>
</sst>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2" fontId="0" fillId="0" borderId="1" xfId="0" applyNumberFormat="1" applyBorder="1"/>
    <xf numFmtId="10" fontId="0" fillId="0" borderId="0" xfId="0" applyNumberFormat="1"/>
    <xf numFmtId="2" fontId="0" fillId="0" borderId="2" xfId="0" applyNumberFormat="1" applyBorder="1"/>
    <xf numFmtId="0" fontId="3" fillId="0" borderId="0" xfId="0" applyFont="1"/>
    <xf numFmtId="0" fontId="0" fillId="0" borderId="3" xfId="0" applyBorder="1" applyAlignment="1">
      <alignment vertical="center" wrapText="1"/>
    </xf>
    <xf numFmtId="0" fontId="4" fillId="0" borderId="3" xfId="1" applyBorder="1" applyAlignment="1">
      <alignment vertical="center" wrapText="1"/>
    </xf>
    <xf numFmtId="10" fontId="0" fillId="0" borderId="3" xfId="0" applyNumberFormat="1" applyBorder="1" applyAlignment="1">
      <alignment vertical="center" wrapText="1"/>
    </xf>
    <xf numFmtId="2" fontId="0" fillId="0" borderId="0" xfId="0" applyNumberFormat="1" applyBorder="1"/>
    <xf numFmtId="0" fontId="3" fillId="0" borderId="3" xfId="0" applyFont="1" applyBorder="1" applyAlignment="1">
      <alignment vertical="center" wrapText="1"/>
    </xf>
    <xf numFmtId="10" fontId="3" fillId="0" borderId="3" xfId="0" applyNumberFormat="1" applyFont="1" applyBorder="1" applyAlignment="1">
      <alignment vertical="center" wrapText="1"/>
    </xf>
    <xf numFmtId="0" fontId="4" fillId="0" borderId="4" xfId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0" fontId="0" fillId="0" borderId="4" xfId="0" applyNumberFormat="1" applyBorder="1" applyAlignment="1">
      <alignment vertical="center" wrapText="1"/>
    </xf>
    <xf numFmtId="0" fontId="4" fillId="0" borderId="0" xfId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0" fontId="0" fillId="0" borderId="0" xfId="0" applyNumberFormat="1" applyFill="1" applyBorder="1" applyAlignment="1">
      <alignment vertical="center" wrapText="1"/>
    </xf>
    <xf numFmtId="2" fontId="0" fillId="0" borderId="0" xfId="0" applyNumberFormat="1" applyFill="1" applyBorder="1"/>
    <xf numFmtId="10" fontId="0" fillId="0" borderId="3" xfId="0" applyNumberFormat="1" applyFill="1" applyBorder="1" applyAlignment="1">
      <alignment vertical="center" wrapText="1"/>
    </xf>
    <xf numFmtId="10" fontId="3" fillId="0" borderId="3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0" fontId="3" fillId="0" borderId="4" xfId="0" applyNumberFormat="1" applyFont="1" applyBorder="1" applyAlignment="1">
      <alignment vertical="center" wrapText="1"/>
    </xf>
    <xf numFmtId="0" fontId="0" fillId="0" borderId="1" xfId="0" applyBorder="1"/>
    <xf numFmtId="0" fontId="0" fillId="0" borderId="1" xfId="0" applyFill="1" applyBorder="1"/>
    <xf numFmtId="10" fontId="0" fillId="0" borderId="1" xfId="0" applyNumberFormat="1" applyBorder="1"/>
    <xf numFmtId="0" fontId="0" fillId="0" borderId="3" xfId="0" applyBorder="1"/>
    <xf numFmtId="0" fontId="3" fillId="0" borderId="3" xfId="0" applyFont="1" applyFill="1" applyBorder="1" applyAlignment="1">
      <alignment vertical="center" wrapText="1"/>
    </xf>
    <xf numFmtId="10" fontId="0" fillId="0" borderId="3" xfId="0" applyNumberFormat="1" applyFill="1" applyBorder="1"/>
  </cellXfs>
  <cellStyles count="2">
    <cellStyle name="Hyperlink" xfId="1" builtinId="8"/>
    <cellStyle name="Normal" xfId="0" builtinId="0"/>
  </cellStyles>
  <dxfs count="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IAMSLIC Borrowing Requests 2014 - 2015</a:t>
            </a:r>
          </a:p>
        </c:rich>
      </c:tx>
      <c:layout>
        <c:manualLayout>
          <c:xMode val="edge"/>
          <c:yMode val="edge"/>
          <c:x val="0.16917958119556661"/>
          <c:y val="2.2437531871494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42190392030143"/>
          <c:y val="5.6525239245275834E-3"/>
          <c:w val="0.7437198095291081"/>
          <c:h val="0.97394649435636693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Requestors!$A$2:$A$97</c:f>
              <c:strCache>
                <c:ptCount val="96"/>
                <c:pt idx="0">
                  <c:v>ConShelf</c:v>
                </c:pt>
                <c:pt idx="1">
                  <c:v>DFOPacRegHq</c:v>
                </c:pt>
                <c:pt idx="2">
                  <c:v>GKSS</c:v>
                </c:pt>
                <c:pt idx="3">
                  <c:v>HatfieldMarSci</c:v>
                </c:pt>
                <c:pt idx="4">
                  <c:v>IMARPE</c:v>
                </c:pt>
                <c:pt idx="5">
                  <c:v>IndonesPDIILIPI</c:v>
                </c:pt>
                <c:pt idx="6">
                  <c:v>Kulagina</c:v>
                </c:pt>
                <c:pt idx="7">
                  <c:v>NatMIRC</c:v>
                </c:pt>
                <c:pt idx="8">
                  <c:v>NOAASeattleReg</c:v>
                </c:pt>
                <c:pt idx="9">
                  <c:v>Ostseeforschung</c:v>
                </c:pt>
                <c:pt idx="10">
                  <c:v>UCatolicaValparaiso</c:v>
                </c:pt>
                <c:pt idx="11">
                  <c:v>UHawaii</c:v>
                </c:pt>
                <c:pt idx="12">
                  <c:v>UNAMIMSL</c:v>
                </c:pt>
                <c:pt idx="13">
                  <c:v>UniversidadPanama</c:v>
                </c:pt>
                <c:pt idx="14">
                  <c:v>UWashingtonNatSci</c:v>
                </c:pt>
                <c:pt idx="15">
                  <c:v>VIMS</c:v>
                </c:pt>
                <c:pt idx="16">
                  <c:v>HMS</c:v>
                </c:pt>
                <c:pt idx="17">
                  <c:v>InstOceanBulgaria</c:v>
                </c:pt>
                <c:pt idx="18">
                  <c:v>LouisianaUMarCons</c:v>
                </c:pt>
                <c:pt idx="19">
                  <c:v>UnityCollege</c:v>
                </c:pt>
                <c:pt idx="20">
                  <c:v>YugNIRO</c:v>
                </c:pt>
                <c:pt idx="21">
                  <c:v>Bamfield</c:v>
                </c:pt>
                <c:pt idx="22">
                  <c:v>BodegaMarLab</c:v>
                </c:pt>
                <c:pt idx="23">
                  <c:v>CNRSUMREPOC</c:v>
                </c:pt>
                <c:pt idx="24">
                  <c:v>FiskerDirektNorway</c:v>
                </c:pt>
                <c:pt idx="25">
                  <c:v>UMassDartmouth</c:v>
                </c:pt>
                <c:pt idx="26">
                  <c:v>univmarista</c:v>
                </c:pt>
                <c:pt idx="27">
                  <c:v>InstNacPescaEcuador</c:v>
                </c:pt>
                <c:pt idx="28">
                  <c:v>UMCES</c:v>
                </c:pt>
                <c:pt idx="29">
                  <c:v>UPhilippinesMarSci</c:v>
                </c:pt>
                <c:pt idx="30">
                  <c:v>DFAIOS</c:v>
                </c:pt>
                <c:pt idx="31">
                  <c:v>IDFPVChile</c:v>
                </c:pt>
                <c:pt idx="32">
                  <c:v>NIWA</c:v>
                </c:pt>
                <c:pt idx="33">
                  <c:v>USBurOceanEnergyMgmt</c:v>
                </c:pt>
                <c:pt idx="34">
                  <c:v>FlandersHydrRes</c:v>
                </c:pt>
                <c:pt idx="35">
                  <c:v>FreshwaterBiolAssn</c:v>
                </c:pt>
                <c:pt idx="36">
                  <c:v>INSTMTunisia</c:v>
                </c:pt>
                <c:pt idx="37">
                  <c:v>DeptEnvConsWestAust</c:v>
                </c:pt>
                <c:pt idx="38">
                  <c:v>GrBarrierReefMPA</c:v>
                </c:pt>
                <c:pt idx="39">
                  <c:v>IDFG</c:v>
                </c:pt>
                <c:pt idx="40">
                  <c:v>INIDEP</c:v>
                </c:pt>
                <c:pt idx="41">
                  <c:v>NMFSAukeBay</c:v>
                </c:pt>
                <c:pt idx="42">
                  <c:v>InstBiolSouthSeas</c:v>
                </c:pt>
                <c:pt idx="43">
                  <c:v>InstPorMarAtmosfera</c:v>
                </c:pt>
                <c:pt idx="44">
                  <c:v>MARINSTLIBIRELAND</c:v>
                </c:pt>
                <c:pt idx="45">
                  <c:v>SeaFishGdynia</c:v>
                </c:pt>
                <c:pt idx="46">
                  <c:v>CIIDIRSinaloa</c:v>
                </c:pt>
                <c:pt idx="47">
                  <c:v>UWMadWaterLib</c:v>
                </c:pt>
                <c:pt idx="48">
                  <c:v>VisayasCollegeFishOc</c:v>
                </c:pt>
                <c:pt idx="49">
                  <c:v>DINARA</c:v>
                </c:pt>
                <c:pt idx="50">
                  <c:v>EstonianMarineInst</c:v>
                </c:pt>
                <c:pt idx="51">
                  <c:v>FAOFisheriesBranch</c:v>
                </c:pt>
                <c:pt idx="52">
                  <c:v>ICES</c:v>
                </c:pt>
                <c:pt idx="53">
                  <c:v>ICLARM</c:v>
                </c:pt>
                <c:pt idx="54">
                  <c:v>LAPLATA</c:v>
                </c:pt>
                <c:pt idx="55">
                  <c:v>RupAcadCtrMarSci</c:v>
                </c:pt>
                <c:pt idx="56">
                  <c:v>BedfordIO</c:v>
                </c:pt>
                <c:pt idx="57">
                  <c:v>CEFAS</c:v>
                </c:pt>
                <c:pt idx="58">
                  <c:v>MoteMarine</c:v>
                </c:pt>
                <c:pt idx="59">
                  <c:v>NatCentMarResGreece</c:v>
                </c:pt>
                <c:pt idx="60">
                  <c:v>NMFSPanamaCity</c:v>
                </c:pt>
                <c:pt idx="61">
                  <c:v>SakhNIRO</c:v>
                </c:pt>
                <c:pt idx="62">
                  <c:v>ChileanNavy</c:v>
                </c:pt>
                <c:pt idx="63">
                  <c:v>NOVA</c:v>
                </c:pt>
                <c:pt idx="64">
                  <c:v>CIEAMER</c:v>
                </c:pt>
                <c:pt idx="65">
                  <c:v>SOPAC</c:v>
                </c:pt>
                <c:pt idx="66">
                  <c:v>NUWCNewport</c:v>
                </c:pt>
                <c:pt idx="67">
                  <c:v>AIMS</c:v>
                </c:pt>
                <c:pt idx="68">
                  <c:v>CroatiaOceanogFish</c:v>
                </c:pt>
                <c:pt idx="69">
                  <c:v>SAIAB</c:v>
                </c:pt>
                <c:pt idx="70">
                  <c:v>UnivMagallanes</c:v>
                </c:pt>
                <c:pt idx="71">
                  <c:v>AlantNIRO</c:v>
                </c:pt>
                <c:pt idx="72">
                  <c:v>FishBase</c:v>
                </c:pt>
                <c:pt idx="73">
                  <c:v>MuseeOceanMonaco</c:v>
                </c:pt>
                <c:pt idx="74">
                  <c:v>CMFRIIndia</c:v>
                </c:pt>
                <c:pt idx="75">
                  <c:v>NatInstOceanIndia</c:v>
                </c:pt>
                <c:pt idx="76">
                  <c:v>CICIMAR</c:v>
                </c:pt>
                <c:pt idx="77">
                  <c:v>NFRRIUganda</c:v>
                </c:pt>
                <c:pt idx="78">
                  <c:v>SIBEColegioFrontera</c:v>
                </c:pt>
                <c:pt idx="79">
                  <c:v>VLIZ</c:v>
                </c:pt>
                <c:pt idx="80">
                  <c:v>SPCNewCaledonia</c:v>
                </c:pt>
                <c:pt idx="81">
                  <c:v>IBMP/UNCOMA</c:v>
                </c:pt>
                <c:pt idx="82">
                  <c:v>BermudaInstOceanSci</c:v>
                </c:pt>
                <c:pt idx="83">
                  <c:v>ColegioPostgrad</c:v>
                </c:pt>
                <c:pt idx="84">
                  <c:v>UnivAustralChile</c:v>
                </c:pt>
                <c:pt idx="85">
                  <c:v>Uvalparaiso</c:v>
                </c:pt>
                <c:pt idx="86">
                  <c:v>INOCAREcuador</c:v>
                </c:pt>
                <c:pt idx="87">
                  <c:v>UEcosisAquat</c:v>
                </c:pt>
                <c:pt idx="88">
                  <c:v>FisheriesWA</c:v>
                </c:pt>
                <c:pt idx="89">
                  <c:v>Gunter</c:v>
                </c:pt>
                <c:pt idx="90">
                  <c:v>RudBosInstLib</c:v>
                </c:pt>
                <c:pt idx="91">
                  <c:v>UnivEstMarBrasil</c:v>
                </c:pt>
                <c:pt idx="92">
                  <c:v>KenyaMarFish</c:v>
                </c:pt>
                <c:pt idx="93">
                  <c:v>CIBNOR</c:v>
                </c:pt>
                <c:pt idx="94">
                  <c:v>SeattleNWF</c:v>
                </c:pt>
                <c:pt idx="95">
                  <c:v>SEAFDEC</c:v>
                </c:pt>
              </c:strCache>
            </c:strRef>
          </c:cat>
          <c:val>
            <c:numRef>
              <c:f>Requestors!$B$2:$B$97</c:f>
              <c:numCache>
                <c:formatCode>General</c:formatCode>
                <c:ptCount val="9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16</c:v>
                </c:pt>
                <c:pt idx="63">
                  <c:v>17</c:v>
                </c:pt>
                <c:pt idx="64">
                  <c:v>18</c:v>
                </c:pt>
                <c:pt idx="65">
                  <c:v>18</c:v>
                </c:pt>
                <c:pt idx="66">
                  <c:v>21</c:v>
                </c:pt>
                <c:pt idx="67">
                  <c:v>26</c:v>
                </c:pt>
                <c:pt idx="68">
                  <c:v>27</c:v>
                </c:pt>
                <c:pt idx="69">
                  <c:v>28</c:v>
                </c:pt>
                <c:pt idx="70">
                  <c:v>29</c:v>
                </c:pt>
                <c:pt idx="71">
                  <c:v>30</c:v>
                </c:pt>
                <c:pt idx="72">
                  <c:v>31</c:v>
                </c:pt>
                <c:pt idx="73">
                  <c:v>33</c:v>
                </c:pt>
                <c:pt idx="74">
                  <c:v>35</c:v>
                </c:pt>
                <c:pt idx="75">
                  <c:v>36</c:v>
                </c:pt>
                <c:pt idx="76">
                  <c:v>39</c:v>
                </c:pt>
                <c:pt idx="77">
                  <c:v>39</c:v>
                </c:pt>
                <c:pt idx="78">
                  <c:v>40</c:v>
                </c:pt>
                <c:pt idx="79">
                  <c:v>41</c:v>
                </c:pt>
                <c:pt idx="80">
                  <c:v>44</c:v>
                </c:pt>
                <c:pt idx="81">
                  <c:v>45</c:v>
                </c:pt>
                <c:pt idx="82">
                  <c:v>57</c:v>
                </c:pt>
                <c:pt idx="83">
                  <c:v>73</c:v>
                </c:pt>
                <c:pt idx="84">
                  <c:v>73</c:v>
                </c:pt>
                <c:pt idx="85">
                  <c:v>75</c:v>
                </c:pt>
                <c:pt idx="86">
                  <c:v>95</c:v>
                </c:pt>
                <c:pt idx="87">
                  <c:v>96</c:v>
                </c:pt>
                <c:pt idx="88">
                  <c:v>114</c:v>
                </c:pt>
                <c:pt idx="89">
                  <c:v>138</c:v>
                </c:pt>
                <c:pt idx="90">
                  <c:v>169</c:v>
                </c:pt>
                <c:pt idx="91">
                  <c:v>175</c:v>
                </c:pt>
                <c:pt idx="92">
                  <c:v>190</c:v>
                </c:pt>
                <c:pt idx="93">
                  <c:v>205</c:v>
                </c:pt>
                <c:pt idx="94">
                  <c:v>206</c:v>
                </c:pt>
                <c:pt idx="95">
                  <c:v>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087168"/>
        <c:axId val="72846720"/>
        <c:axId val="0"/>
      </c:bar3DChart>
      <c:catAx>
        <c:axId val="78087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46720"/>
        <c:crosses val="autoZero"/>
        <c:auto val="1"/>
        <c:lblAlgn val="ctr"/>
        <c:lblOffset val="100"/>
        <c:tickMarkSkip val="1"/>
        <c:noMultiLvlLbl val="0"/>
      </c:catAx>
      <c:valAx>
        <c:axId val="72846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13th Year Requests n=2932</a:t>
                </a:r>
              </a:p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28643268837626501"/>
              <c:y val="0.879653238143806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087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1" l="0.750000000000001" r="0.750000000000001" t="0.75000000000000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IAMSLIC Lending 2014 - 2015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Lenders!$A$2:$A$69</c:f>
              <c:strCache>
                <c:ptCount val="68"/>
                <c:pt idx="0">
                  <c:v>AcuarioNCuba</c:v>
                </c:pt>
                <c:pt idx="1">
                  <c:v>CABRILLO</c:v>
                </c:pt>
                <c:pt idx="2">
                  <c:v>GrBarrierReefMPA</c:v>
                </c:pt>
                <c:pt idx="3">
                  <c:v>hafro</c:v>
                </c:pt>
                <c:pt idx="4">
                  <c:v>SeychellesFishing</c:v>
                </c:pt>
                <c:pt idx="5">
                  <c:v>SPCNewCaledonia</c:v>
                </c:pt>
                <c:pt idx="6">
                  <c:v>FAOFisheriesBranch</c:v>
                </c:pt>
                <c:pt idx="7">
                  <c:v>MiamiNOAA</c:v>
                </c:pt>
                <c:pt idx="8">
                  <c:v>NOAASeattleReg</c:v>
                </c:pt>
                <c:pt idx="9">
                  <c:v>CIFTIndia</c:v>
                </c:pt>
                <c:pt idx="10">
                  <c:v>SouthBohemia</c:v>
                </c:pt>
                <c:pt idx="11">
                  <c:v>CIAPSNECV</c:v>
                </c:pt>
                <c:pt idx="12">
                  <c:v>MinFishMarResNamibia</c:v>
                </c:pt>
                <c:pt idx="13">
                  <c:v>NMFSNatMarMammal</c:v>
                </c:pt>
                <c:pt idx="14">
                  <c:v>CRITFC</c:v>
                </c:pt>
                <c:pt idx="15">
                  <c:v>ICML-UNAM</c:v>
                </c:pt>
                <c:pt idx="16">
                  <c:v>IDFPVChile</c:v>
                </c:pt>
                <c:pt idx="17">
                  <c:v>RudBosInstLib</c:v>
                </c:pt>
                <c:pt idx="18">
                  <c:v>CIAD</c:v>
                </c:pt>
                <c:pt idx="19">
                  <c:v>NIFFRNigeria</c:v>
                </c:pt>
                <c:pt idx="20">
                  <c:v>NMFSPFEL</c:v>
                </c:pt>
                <c:pt idx="21">
                  <c:v>UnivDelMarPuertoAnge</c:v>
                </c:pt>
                <c:pt idx="22">
                  <c:v>ChileanNavy</c:v>
                </c:pt>
                <c:pt idx="23">
                  <c:v>InstBosbouw</c:v>
                </c:pt>
                <c:pt idx="24">
                  <c:v>KenyaMarFish</c:v>
                </c:pt>
                <c:pt idx="25">
                  <c:v>CIEAMER</c:v>
                </c:pt>
                <c:pt idx="26">
                  <c:v>CIMIPCuba</c:v>
                </c:pt>
                <c:pt idx="27">
                  <c:v>VLIZ</c:v>
                </c:pt>
                <c:pt idx="28">
                  <c:v>UMCES</c:v>
                </c:pt>
                <c:pt idx="29">
                  <c:v>CICIMAR</c:v>
                </c:pt>
                <c:pt idx="30">
                  <c:v>SEAFDEC</c:v>
                </c:pt>
                <c:pt idx="31">
                  <c:v>SAIAB</c:v>
                </c:pt>
                <c:pt idx="32">
                  <c:v>NUWCNewport</c:v>
                </c:pt>
                <c:pt idx="33">
                  <c:v>UOIOCV</c:v>
                </c:pt>
                <c:pt idx="34">
                  <c:v>INVEMARColombia</c:v>
                </c:pt>
                <c:pt idx="35">
                  <c:v>Ostseeforschung</c:v>
                </c:pt>
                <c:pt idx="36">
                  <c:v>NatCentMarResGreece</c:v>
                </c:pt>
                <c:pt idx="37">
                  <c:v>CICESE</c:v>
                </c:pt>
                <c:pt idx="38">
                  <c:v>OIMB</c:v>
                </c:pt>
                <c:pt idx="39">
                  <c:v>MoteMarine</c:v>
                </c:pt>
                <c:pt idx="40">
                  <c:v>NOVA</c:v>
                </c:pt>
                <c:pt idx="41">
                  <c:v>CIBNOR</c:v>
                </c:pt>
                <c:pt idx="42">
                  <c:v>INIDEP</c:v>
                </c:pt>
                <c:pt idx="43">
                  <c:v>NIWA</c:v>
                </c:pt>
                <c:pt idx="44">
                  <c:v>NOAABeaufort</c:v>
                </c:pt>
                <c:pt idx="45">
                  <c:v>LaJollaSWF</c:v>
                </c:pt>
                <c:pt idx="46">
                  <c:v>NatInstOceanIndia</c:v>
                </c:pt>
                <c:pt idx="47">
                  <c:v>FisheriesWA</c:v>
                </c:pt>
                <c:pt idx="48">
                  <c:v>UNAMIMSL</c:v>
                </c:pt>
                <c:pt idx="49">
                  <c:v>DeptEnvConsWestAust</c:v>
                </c:pt>
                <c:pt idx="50">
                  <c:v>VIMS</c:v>
                </c:pt>
                <c:pt idx="51">
                  <c:v>CSUMB</c:v>
                </c:pt>
                <c:pt idx="52">
                  <c:v>UnivEstMarBrasil</c:v>
                </c:pt>
                <c:pt idx="53">
                  <c:v>MossLandingMBARI</c:v>
                </c:pt>
                <c:pt idx="54">
                  <c:v>MBLWHOI</c:v>
                </c:pt>
                <c:pt idx="55">
                  <c:v>SeattleNWF</c:v>
                </c:pt>
                <c:pt idx="56">
                  <c:v>BedfordIO</c:v>
                </c:pt>
                <c:pt idx="57">
                  <c:v>UFloridaDigLib</c:v>
                </c:pt>
                <c:pt idx="58">
                  <c:v>Rosenstiel</c:v>
                </c:pt>
                <c:pt idx="59">
                  <c:v>SCarolinaDNR</c:v>
                </c:pt>
                <c:pt idx="60">
                  <c:v>UHawaii</c:v>
                </c:pt>
                <c:pt idx="61">
                  <c:v>LouisianaUMarCons</c:v>
                </c:pt>
                <c:pt idx="62">
                  <c:v>Gunter</c:v>
                </c:pt>
                <c:pt idx="63">
                  <c:v>IFMGEOMAR</c:v>
                </c:pt>
                <c:pt idx="64">
                  <c:v>HMS</c:v>
                </c:pt>
                <c:pt idx="65">
                  <c:v>PellMarineSciLib</c:v>
                </c:pt>
                <c:pt idx="66">
                  <c:v>HatfieldMarSci</c:v>
                </c:pt>
                <c:pt idx="67">
                  <c:v>Wegener</c:v>
                </c:pt>
              </c:strCache>
            </c:strRef>
          </c:cat>
          <c:val>
            <c:numRef>
              <c:f>Lenders!$B$2:$B$69</c:f>
              <c:numCache>
                <c:formatCode>General</c:formatCode>
                <c:ptCount val="6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7</c:v>
                </c:pt>
                <c:pt idx="23">
                  <c:v>7</c:v>
                </c:pt>
                <c:pt idx="24">
                  <c:v>9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12</c:v>
                </c:pt>
                <c:pt idx="31">
                  <c:v>13</c:v>
                </c:pt>
                <c:pt idx="32">
                  <c:v>18</c:v>
                </c:pt>
                <c:pt idx="33">
                  <c:v>19</c:v>
                </c:pt>
                <c:pt idx="34">
                  <c:v>22</c:v>
                </c:pt>
                <c:pt idx="35">
                  <c:v>22</c:v>
                </c:pt>
                <c:pt idx="36">
                  <c:v>25</c:v>
                </c:pt>
                <c:pt idx="37">
                  <c:v>26</c:v>
                </c:pt>
                <c:pt idx="38">
                  <c:v>28</c:v>
                </c:pt>
                <c:pt idx="39">
                  <c:v>29</c:v>
                </c:pt>
                <c:pt idx="40">
                  <c:v>29</c:v>
                </c:pt>
                <c:pt idx="41">
                  <c:v>30</c:v>
                </c:pt>
                <c:pt idx="42">
                  <c:v>30</c:v>
                </c:pt>
                <c:pt idx="43">
                  <c:v>34</c:v>
                </c:pt>
                <c:pt idx="44">
                  <c:v>34</c:v>
                </c:pt>
                <c:pt idx="45">
                  <c:v>35</c:v>
                </c:pt>
                <c:pt idx="46">
                  <c:v>35</c:v>
                </c:pt>
                <c:pt idx="47">
                  <c:v>36</c:v>
                </c:pt>
                <c:pt idx="48">
                  <c:v>36</c:v>
                </c:pt>
                <c:pt idx="49">
                  <c:v>40</c:v>
                </c:pt>
                <c:pt idx="50">
                  <c:v>44</c:v>
                </c:pt>
                <c:pt idx="51">
                  <c:v>45</c:v>
                </c:pt>
                <c:pt idx="52">
                  <c:v>47</c:v>
                </c:pt>
                <c:pt idx="53">
                  <c:v>61</c:v>
                </c:pt>
                <c:pt idx="54">
                  <c:v>63</c:v>
                </c:pt>
                <c:pt idx="55">
                  <c:v>80</c:v>
                </c:pt>
                <c:pt idx="56">
                  <c:v>84</c:v>
                </c:pt>
                <c:pt idx="57">
                  <c:v>84</c:v>
                </c:pt>
                <c:pt idx="58">
                  <c:v>88</c:v>
                </c:pt>
                <c:pt idx="59">
                  <c:v>88</c:v>
                </c:pt>
                <c:pt idx="60">
                  <c:v>88</c:v>
                </c:pt>
                <c:pt idx="61">
                  <c:v>94</c:v>
                </c:pt>
                <c:pt idx="62">
                  <c:v>97</c:v>
                </c:pt>
                <c:pt idx="63">
                  <c:v>168</c:v>
                </c:pt>
                <c:pt idx="64">
                  <c:v>223</c:v>
                </c:pt>
                <c:pt idx="65">
                  <c:v>253</c:v>
                </c:pt>
                <c:pt idx="66">
                  <c:v>294</c:v>
                </c:pt>
                <c:pt idx="67">
                  <c:v>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088704"/>
        <c:axId val="72849024"/>
        <c:axId val="0"/>
      </c:bar3DChart>
      <c:catAx>
        <c:axId val="78088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4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849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13th Year Requests n=2932</a:t>
                </a:r>
              </a:p>
            </c:rich>
          </c:tx>
          <c:layout>
            <c:manualLayout>
              <c:xMode val="edge"/>
              <c:yMode val="edge"/>
              <c:x val="0.34446210916799153"/>
              <c:y val="0.903968222426455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088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1" l="0.750000000000001" r="0.750000000000001" t="0.75000000000000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Borrowing Requests by Country 2014 - 2015</a:t>
            </a:r>
          </a:p>
        </c:rich>
      </c:tx>
      <c:layout>
        <c:manualLayout>
          <c:xMode val="edge"/>
          <c:yMode val="edge"/>
          <c:x val="0.13694721825962924"/>
          <c:y val="2.67379679144385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05135520684735"/>
          <c:y val="0.11764713562151129"/>
          <c:w val="0.78601997146932967"/>
          <c:h val="0.815508553740021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'By Country'!$A$2:$A$46</c:f>
              <c:strCache>
                <c:ptCount val="43"/>
                <c:pt idx="0">
                  <c:v>Indonesia</c:v>
                </c:pt>
                <c:pt idx="1">
                  <c:v>Namibia</c:v>
                </c:pt>
                <c:pt idx="2">
                  <c:v>Panama</c:v>
                </c:pt>
                <c:pt idx="3">
                  <c:v>Peru</c:v>
                </c:pt>
                <c:pt idx="4">
                  <c:v>Bulgaria</c:v>
                </c:pt>
                <c:pt idx="5">
                  <c:v>Germany</c:v>
                </c:pt>
                <c:pt idx="6">
                  <c:v>France</c:v>
                </c:pt>
                <c:pt idx="7">
                  <c:v>Norway</c:v>
                </c:pt>
                <c:pt idx="8">
                  <c:v>New Zealand</c:v>
                </c:pt>
                <c:pt idx="9">
                  <c:v>Tunisia</c:v>
                </c:pt>
                <c:pt idx="10">
                  <c:v>Ireland</c:v>
                </c:pt>
                <c:pt idx="11">
                  <c:v>Poland</c:v>
                </c:pt>
                <c:pt idx="12">
                  <c:v>Portugal</c:v>
                </c:pt>
                <c:pt idx="13">
                  <c:v>Ukraine</c:v>
                </c:pt>
                <c:pt idx="14">
                  <c:v>Denmark</c:v>
                </c:pt>
                <c:pt idx="15">
                  <c:v>Estonia</c:v>
                </c:pt>
                <c:pt idx="16">
                  <c:v>Israel</c:v>
                </c:pt>
                <c:pt idx="17">
                  <c:v>Italy</c:v>
                </c:pt>
                <c:pt idx="18">
                  <c:v>Malaysia</c:v>
                </c:pt>
                <c:pt idx="19">
                  <c:v>Uruguay</c:v>
                </c:pt>
                <c:pt idx="20">
                  <c:v>Greece</c:v>
                </c:pt>
                <c:pt idx="21">
                  <c:v>Fiji</c:v>
                </c:pt>
                <c:pt idx="22">
                  <c:v>United Kingdom</c:v>
                </c:pt>
                <c:pt idx="23">
                  <c:v>Canada</c:v>
                </c:pt>
                <c:pt idx="24">
                  <c:v>South Africa</c:v>
                </c:pt>
                <c:pt idx="25">
                  <c:v>Monaco</c:v>
                </c:pt>
                <c:pt idx="26">
                  <c:v>Uganda</c:v>
                </c:pt>
                <c:pt idx="27">
                  <c:v>New Caledonia</c:v>
                </c:pt>
                <c:pt idx="28">
                  <c:v>Russia</c:v>
                </c:pt>
                <c:pt idx="29">
                  <c:v>Belgium</c:v>
                </c:pt>
                <c:pt idx="30">
                  <c:v>Bermuda</c:v>
                </c:pt>
                <c:pt idx="31">
                  <c:v>Argentina</c:v>
                </c:pt>
                <c:pt idx="32">
                  <c:v>India</c:v>
                </c:pt>
                <c:pt idx="33">
                  <c:v>Spain</c:v>
                </c:pt>
                <c:pt idx="34">
                  <c:v>Australia</c:v>
                </c:pt>
                <c:pt idx="35">
                  <c:v>Brazil</c:v>
                </c:pt>
                <c:pt idx="36">
                  <c:v>Kenya</c:v>
                </c:pt>
                <c:pt idx="37">
                  <c:v>Croatia</c:v>
                </c:pt>
                <c:pt idx="38">
                  <c:v>Chile</c:v>
                </c:pt>
                <c:pt idx="39">
                  <c:v>Ecuador</c:v>
                </c:pt>
                <c:pt idx="40">
                  <c:v>Philippines</c:v>
                </c:pt>
                <c:pt idx="41">
                  <c:v>Mexico</c:v>
                </c:pt>
                <c:pt idx="42">
                  <c:v>United States</c:v>
                </c:pt>
              </c:strCache>
            </c:strRef>
          </c:cat>
          <c:val>
            <c:numRef>
              <c:f>'By Country'!$B$2:$B$46</c:f>
              <c:numCache>
                <c:formatCode>General</c:formatCode>
                <c:ptCount val="4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11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15</c:v>
                </c:pt>
                <c:pt idx="21">
                  <c:v>18</c:v>
                </c:pt>
                <c:pt idx="22">
                  <c:v>21</c:v>
                </c:pt>
                <c:pt idx="23">
                  <c:v>23</c:v>
                </c:pt>
                <c:pt idx="24">
                  <c:v>28</c:v>
                </c:pt>
                <c:pt idx="25">
                  <c:v>33</c:v>
                </c:pt>
                <c:pt idx="26">
                  <c:v>39</c:v>
                </c:pt>
                <c:pt idx="27">
                  <c:v>44</c:v>
                </c:pt>
                <c:pt idx="28">
                  <c:v>45</c:v>
                </c:pt>
                <c:pt idx="29">
                  <c:v>47</c:v>
                </c:pt>
                <c:pt idx="30">
                  <c:v>57</c:v>
                </c:pt>
                <c:pt idx="31">
                  <c:v>66</c:v>
                </c:pt>
                <c:pt idx="32">
                  <c:v>71</c:v>
                </c:pt>
                <c:pt idx="33">
                  <c:v>96</c:v>
                </c:pt>
                <c:pt idx="34">
                  <c:v>156</c:v>
                </c:pt>
                <c:pt idx="35">
                  <c:v>175</c:v>
                </c:pt>
                <c:pt idx="36">
                  <c:v>190</c:v>
                </c:pt>
                <c:pt idx="37">
                  <c:v>196</c:v>
                </c:pt>
                <c:pt idx="38">
                  <c:v>199</c:v>
                </c:pt>
                <c:pt idx="39">
                  <c:v>289</c:v>
                </c:pt>
                <c:pt idx="40">
                  <c:v>317</c:v>
                </c:pt>
                <c:pt idx="41">
                  <c:v>389</c:v>
                </c:pt>
                <c:pt idx="42">
                  <c:v>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564736"/>
        <c:axId val="72850752"/>
      </c:barChart>
      <c:catAx>
        <c:axId val="80564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5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850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64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Requests Received by Country 2014 - 2015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'By Country'!$A$54:$A$79</c:f>
              <c:strCache>
                <c:ptCount val="26"/>
                <c:pt idx="0">
                  <c:v>Iceland</c:v>
                </c:pt>
                <c:pt idx="1">
                  <c:v>New Caledonia</c:v>
                </c:pt>
                <c:pt idx="2">
                  <c:v>Seychelles</c:v>
                </c:pt>
                <c:pt idx="3">
                  <c:v>Italy</c:v>
                </c:pt>
                <c:pt idx="4">
                  <c:v>Czech Republic</c:v>
                </c:pt>
                <c:pt idx="5">
                  <c:v>Namibia</c:v>
                </c:pt>
                <c:pt idx="6">
                  <c:v>Croatia</c:v>
                </c:pt>
                <c:pt idx="7">
                  <c:v>Nigeria</c:v>
                </c:pt>
                <c:pt idx="8">
                  <c:v>Kenya</c:v>
                </c:pt>
                <c:pt idx="9">
                  <c:v>Cuba</c:v>
                </c:pt>
                <c:pt idx="10">
                  <c:v>Chile</c:v>
                </c:pt>
                <c:pt idx="11">
                  <c:v>Philippines</c:v>
                </c:pt>
                <c:pt idx="12">
                  <c:v>South Africa</c:v>
                </c:pt>
                <c:pt idx="13">
                  <c:v>Belgium</c:v>
                </c:pt>
                <c:pt idx="14">
                  <c:v>Colombia</c:v>
                </c:pt>
                <c:pt idx="15">
                  <c:v>Venezuela</c:v>
                </c:pt>
                <c:pt idx="16">
                  <c:v>Greece</c:v>
                </c:pt>
                <c:pt idx="17">
                  <c:v>Argentina</c:v>
                </c:pt>
                <c:pt idx="18">
                  <c:v>New Zealand</c:v>
                </c:pt>
                <c:pt idx="19">
                  <c:v>India</c:v>
                </c:pt>
                <c:pt idx="20">
                  <c:v>Brazil</c:v>
                </c:pt>
                <c:pt idx="21">
                  <c:v>Australia</c:v>
                </c:pt>
                <c:pt idx="22">
                  <c:v>Canada</c:v>
                </c:pt>
                <c:pt idx="23">
                  <c:v>Mexico</c:v>
                </c:pt>
                <c:pt idx="24">
                  <c:v>Germany</c:v>
                </c:pt>
                <c:pt idx="25">
                  <c:v>United States</c:v>
                </c:pt>
              </c:strCache>
            </c:strRef>
          </c:cat>
          <c:val>
            <c:numRef>
              <c:f>'By Country'!$B$54:$B$79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  <c:pt idx="11">
                  <c:v>12</c:v>
                </c:pt>
                <c:pt idx="12">
                  <c:v>13</c:v>
                </c:pt>
                <c:pt idx="13">
                  <c:v>17</c:v>
                </c:pt>
                <c:pt idx="14">
                  <c:v>22</c:v>
                </c:pt>
                <c:pt idx="15">
                  <c:v>23</c:v>
                </c:pt>
                <c:pt idx="16">
                  <c:v>25</c:v>
                </c:pt>
                <c:pt idx="17">
                  <c:v>30</c:v>
                </c:pt>
                <c:pt idx="18">
                  <c:v>34</c:v>
                </c:pt>
                <c:pt idx="19">
                  <c:v>38</c:v>
                </c:pt>
                <c:pt idx="20">
                  <c:v>47</c:v>
                </c:pt>
                <c:pt idx="21">
                  <c:v>77</c:v>
                </c:pt>
                <c:pt idx="22">
                  <c:v>84</c:v>
                </c:pt>
                <c:pt idx="23">
                  <c:v>105</c:v>
                </c:pt>
                <c:pt idx="24">
                  <c:v>518</c:v>
                </c:pt>
                <c:pt idx="25">
                  <c:v>1832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'By Country'!$A$54:$A$79</c:f>
              <c:strCache>
                <c:ptCount val="26"/>
                <c:pt idx="0">
                  <c:v>Iceland</c:v>
                </c:pt>
                <c:pt idx="1">
                  <c:v>New Caledonia</c:v>
                </c:pt>
                <c:pt idx="2">
                  <c:v>Seychelles</c:v>
                </c:pt>
                <c:pt idx="3">
                  <c:v>Italy</c:v>
                </c:pt>
                <c:pt idx="4">
                  <c:v>Czech Republic</c:v>
                </c:pt>
                <c:pt idx="5">
                  <c:v>Namibia</c:v>
                </c:pt>
                <c:pt idx="6">
                  <c:v>Croatia</c:v>
                </c:pt>
                <c:pt idx="7">
                  <c:v>Nigeria</c:v>
                </c:pt>
                <c:pt idx="8">
                  <c:v>Kenya</c:v>
                </c:pt>
                <c:pt idx="9">
                  <c:v>Cuba</c:v>
                </c:pt>
                <c:pt idx="10">
                  <c:v>Chile</c:v>
                </c:pt>
                <c:pt idx="11">
                  <c:v>Philippines</c:v>
                </c:pt>
                <c:pt idx="12">
                  <c:v>South Africa</c:v>
                </c:pt>
                <c:pt idx="13">
                  <c:v>Belgium</c:v>
                </c:pt>
                <c:pt idx="14">
                  <c:v>Colombia</c:v>
                </c:pt>
                <c:pt idx="15">
                  <c:v>Venezuela</c:v>
                </c:pt>
                <c:pt idx="16">
                  <c:v>Greece</c:v>
                </c:pt>
                <c:pt idx="17">
                  <c:v>Argentina</c:v>
                </c:pt>
                <c:pt idx="18">
                  <c:v>New Zealand</c:v>
                </c:pt>
                <c:pt idx="19">
                  <c:v>India</c:v>
                </c:pt>
                <c:pt idx="20">
                  <c:v>Brazil</c:v>
                </c:pt>
                <c:pt idx="21">
                  <c:v>Australia</c:v>
                </c:pt>
                <c:pt idx="22">
                  <c:v>Canada</c:v>
                </c:pt>
                <c:pt idx="23">
                  <c:v>Mexico</c:v>
                </c:pt>
                <c:pt idx="24">
                  <c:v>Germany</c:v>
                </c:pt>
                <c:pt idx="25">
                  <c:v>United States</c:v>
                </c:pt>
              </c:strCache>
            </c:strRef>
          </c:cat>
          <c:val>
            <c:numRef>
              <c:f>'By Country'!$C$54:$C$79</c:f>
              <c:numCache>
                <c:formatCode>0.00%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  <c:pt idx="6">
                  <c:v>2E-3</c:v>
                </c:pt>
                <c:pt idx="7">
                  <c:v>2E-3</c:v>
                </c:pt>
                <c:pt idx="8">
                  <c:v>3.0000000000000001E-3</c:v>
                </c:pt>
                <c:pt idx="9">
                  <c:v>4.0000000000000001E-3</c:v>
                </c:pt>
                <c:pt idx="10">
                  <c:v>4.0000000000000001E-3</c:v>
                </c:pt>
                <c:pt idx="11">
                  <c:v>4.0000000000000001E-3</c:v>
                </c:pt>
                <c:pt idx="12">
                  <c:v>4.0000000000000001E-3</c:v>
                </c:pt>
                <c:pt idx="13">
                  <c:v>6.0000000000000001E-3</c:v>
                </c:pt>
                <c:pt idx="14">
                  <c:v>8.0000000000000002E-3</c:v>
                </c:pt>
                <c:pt idx="15">
                  <c:v>8.0000000000000002E-3</c:v>
                </c:pt>
                <c:pt idx="16">
                  <c:v>8.9999999999999993E-3</c:v>
                </c:pt>
                <c:pt idx="17">
                  <c:v>0.01</c:v>
                </c:pt>
                <c:pt idx="18">
                  <c:v>1.2E-2</c:v>
                </c:pt>
                <c:pt idx="19">
                  <c:v>1.2999999999999999E-2</c:v>
                </c:pt>
                <c:pt idx="20">
                  <c:v>1.6E-2</c:v>
                </c:pt>
                <c:pt idx="21">
                  <c:v>2.5999999999999999E-2</c:v>
                </c:pt>
                <c:pt idx="22">
                  <c:v>2.9000000000000001E-2</c:v>
                </c:pt>
                <c:pt idx="23">
                  <c:v>3.5999999999999997E-2</c:v>
                </c:pt>
                <c:pt idx="24">
                  <c:v>0.17699999999999999</c:v>
                </c:pt>
                <c:pt idx="25">
                  <c:v>0.625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566272"/>
        <c:axId val="79864960"/>
      </c:barChart>
      <c:catAx>
        <c:axId val="80566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86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64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66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0</xdr:rowOff>
    </xdr:from>
    <xdr:to>
      <xdr:col>13</xdr:col>
      <xdr:colOff>219075</xdr:colOff>
      <xdr:row>120</xdr:row>
      <xdr:rowOff>38100</xdr:rowOff>
    </xdr:to>
    <xdr:graphicFrame macro="">
      <xdr:nvGraphicFramePr>
        <xdr:cNvPr id="20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47625</xdr:rowOff>
    </xdr:from>
    <xdr:to>
      <xdr:col>13</xdr:col>
      <xdr:colOff>600075</xdr:colOff>
      <xdr:row>73</xdr:row>
      <xdr:rowOff>152400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85724</xdr:rowOff>
    </xdr:from>
    <xdr:to>
      <xdr:col>16</xdr:col>
      <xdr:colOff>400050</xdr:colOff>
      <xdr:row>45</xdr:row>
      <xdr:rowOff>104774</xdr:rowOff>
    </xdr:to>
    <xdr:graphicFrame macro="">
      <xdr:nvGraphicFramePr>
        <xdr:cNvPr id="30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152400</xdr:colOff>
      <xdr:row>52</xdr:row>
      <xdr:rowOff>9525</xdr:rowOff>
    </xdr:from>
    <xdr:to>
      <xdr:col>14</xdr:col>
      <xdr:colOff>142875</xdr:colOff>
      <xdr:row>75</xdr:row>
      <xdr:rowOff>142875</xdr:rowOff>
    </xdr:to>
    <xdr:graphicFrame macro="">
      <xdr:nvGraphicFramePr>
        <xdr:cNvPr id="30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opLeftCell="A76" workbookViewId="0">
      <selection activeCell="B112" sqref="B112"/>
    </sheetView>
  </sheetViews>
  <sheetFormatPr defaultRowHeight="12.75" x14ac:dyDescent="0.2"/>
  <cols>
    <col min="1" max="1" width="21.140625" customWidth="1"/>
    <col min="2" max="2" width="10.5703125" customWidth="1"/>
    <col min="4" max="4" width="9.85546875" customWidth="1"/>
  </cols>
  <sheetData>
    <row r="1" spans="1:4" ht="26.25" customHeight="1" x14ac:dyDescent="0.2">
      <c r="A1" s="1" t="s">
        <v>2</v>
      </c>
      <c r="B1" s="5" t="s">
        <v>3</v>
      </c>
      <c r="C1" s="6" t="s">
        <v>16</v>
      </c>
      <c r="D1" s="7" t="s">
        <v>14</v>
      </c>
    </row>
    <row r="2" spans="1:4" ht="12.75" customHeight="1" x14ac:dyDescent="0.2">
      <c r="A2" s="13" t="s">
        <v>173</v>
      </c>
      <c r="B2" s="12">
        <v>1</v>
      </c>
      <c r="C2" s="14">
        <v>0</v>
      </c>
      <c r="D2" s="8">
        <f t="shared" ref="D2:D33" si="0">B2/52</f>
        <v>1.9230769230769232E-2</v>
      </c>
    </row>
    <row r="3" spans="1:4" ht="12.75" customHeight="1" x14ac:dyDescent="0.2">
      <c r="A3" s="13" t="s">
        <v>38</v>
      </c>
      <c r="B3" s="12">
        <v>1</v>
      </c>
      <c r="C3" s="14">
        <v>0</v>
      </c>
      <c r="D3" s="8">
        <f t="shared" si="0"/>
        <v>1.9230769230769232E-2</v>
      </c>
    </row>
    <row r="4" spans="1:4" ht="12.75" customHeight="1" x14ac:dyDescent="0.2">
      <c r="A4" s="13" t="s">
        <v>46</v>
      </c>
      <c r="B4" s="12">
        <v>1</v>
      </c>
      <c r="C4" s="14">
        <v>0</v>
      </c>
      <c r="D4" s="8">
        <f t="shared" si="0"/>
        <v>1.9230769230769232E-2</v>
      </c>
    </row>
    <row r="5" spans="1:4" ht="12.75" customHeight="1" x14ac:dyDescent="0.2">
      <c r="A5" s="13" t="s">
        <v>49</v>
      </c>
      <c r="B5" s="12">
        <v>1</v>
      </c>
      <c r="C5" s="14">
        <v>0</v>
      </c>
      <c r="D5" s="8">
        <f t="shared" si="0"/>
        <v>1.9230769230769232E-2</v>
      </c>
    </row>
    <row r="6" spans="1:4" ht="12.75" customHeight="1" x14ac:dyDescent="0.2">
      <c r="A6" s="13" t="s">
        <v>57</v>
      </c>
      <c r="B6" s="12">
        <v>1</v>
      </c>
      <c r="C6" s="14">
        <v>0</v>
      </c>
      <c r="D6" s="8">
        <f t="shared" si="0"/>
        <v>1.9230769230769232E-2</v>
      </c>
    </row>
    <row r="7" spans="1:4" ht="12.75" customHeight="1" x14ac:dyDescent="0.2">
      <c r="A7" s="13" t="s">
        <v>175</v>
      </c>
      <c r="B7" s="12">
        <v>1</v>
      </c>
      <c r="C7" s="14">
        <v>0</v>
      </c>
      <c r="D7" s="8">
        <f t="shared" si="0"/>
        <v>1.9230769230769232E-2</v>
      </c>
    </row>
    <row r="8" spans="1:4" ht="12.75" customHeight="1" x14ac:dyDescent="0.2">
      <c r="A8" s="13" t="s">
        <v>176</v>
      </c>
      <c r="B8" s="12">
        <v>1</v>
      </c>
      <c r="C8" s="14">
        <v>0</v>
      </c>
      <c r="D8" s="8">
        <f t="shared" si="0"/>
        <v>1.9230769230769232E-2</v>
      </c>
    </row>
    <row r="9" spans="1:4" ht="12.75" customHeight="1" x14ac:dyDescent="0.2">
      <c r="A9" s="13" t="s">
        <v>178</v>
      </c>
      <c r="B9" s="12">
        <v>1</v>
      </c>
      <c r="C9" s="14">
        <v>0</v>
      </c>
      <c r="D9" s="8">
        <f t="shared" si="0"/>
        <v>1.9230769230769232E-2</v>
      </c>
    </row>
    <row r="10" spans="1:4" ht="12.75" customHeight="1" x14ac:dyDescent="0.2">
      <c r="A10" s="13" t="s">
        <v>78</v>
      </c>
      <c r="B10" s="12">
        <v>1</v>
      </c>
      <c r="C10" s="14">
        <v>0</v>
      </c>
      <c r="D10" s="8">
        <f t="shared" si="0"/>
        <v>1.9230769230769232E-2</v>
      </c>
    </row>
    <row r="11" spans="1:4" ht="12.75" customHeight="1" x14ac:dyDescent="0.2">
      <c r="A11" s="13" t="s">
        <v>82</v>
      </c>
      <c r="B11" s="12">
        <v>1</v>
      </c>
      <c r="C11" s="14">
        <v>0</v>
      </c>
      <c r="D11" s="8">
        <f t="shared" si="0"/>
        <v>1.9230769230769232E-2</v>
      </c>
    </row>
    <row r="12" spans="1:4" ht="12.75" customHeight="1" x14ac:dyDescent="0.2">
      <c r="A12" s="13" t="s">
        <v>180</v>
      </c>
      <c r="B12" s="12">
        <v>1</v>
      </c>
      <c r="C12" s="14">
        <v>0</v>
      </c>
      <c r="D12" s="8">
        <f t="shared" si="0"/>
        <v>1.9230769230769232E-2</v>
      </c>
    </row>
    <row r="13" spans="1:4" ht="12.75" customHeight="1" x14ac:dyDescent="0.2">
      <c r="A13" s="13" t="s">
        <v>123</v>
      </c>
      <c r="B13" s="12">
        <v>1</v>
      </c>
      <c r="C13" s="14">
        <v>0</v>
      </c>
      <c r="D13" s="8">
        <f t="shared" si="0"/>
        <v>1.9230769230769232E-2</v>
      </c>
    </row>
    <row r="14" spans="1:4" ht="12.75" customHeight="1" x14ac:dyDescent="0.2">
      <c r="A14" s="13" t="s">
        <v>94</v>
      </c>
      <c r="B14" s="12">
        <v>1</v>
      </c>
      <c r="C14" s="14">
        <v>0</v>
      </c>
      <c r="D14" s="8">
        <f t="shared" si="0"/>
        <v>1.9230769230769232E-2</v>
      </c>
    </row>
    <row r="15" spans="1:4" ht="12.75" customHeight="1" x14ac:dyDescent="0.2">
      <c r="A15" s="13" t="s">
        <v>182</v>
      </c>
      <c r="B15" s="12">
        <v>1</v>
      </c>
      <c r="C15" s="14">
        <v>0</v>
      </c>
      <c r="D15" s="8">
        <f t="shared" si="0"/>
        <v>1.9230769230769232E-2</v>
      </c>
    </row>
    <row r="16" spans="1:4" ht="12.75" customHeight="1" x14ac:dyDescent="0.2">
      <c r="A16" s="13" t="s">
        <v>101</v>
      </c>
      <c r="B16" s="12">
        <v>1</v>
      </c>
      <c r="C16" s="14">
        <v>0</v>
      </c>
      <c r="D16" s="8">
        <f t="shared" si="0"/>
        <v>1.9230769230769232E-2</v>
      </c>
    </row>
    <row r="17" spans="1:4" ht="12.75" customHeight="1" x14ac:dyDescent="0.2">
      <c r="A17" s="13" t="s">
        <v>102</v>
      </c>
      <c r="B17" s="12">
        <v>1</v>
      </c>
      <c r="C17" s="14">
        <v>0</v>
      </c>
      <c r="D17" s="8">
        <f t="shared" si="0"/>
        <v>1.9230769230769232E-2</v>
      </c>
    </row>
    <row r="18" spans="1:4" ht="12.75" customHeight="1" x14ac:dyDescent="0.2">
      <c r="A18" s="13" t="s">
        <v>50</v>
      </c>
      <c r="B18" s="12">
        <v>2</v>
      </c>
      <c r="C18" s="14">
        <v>1E-3</v>
      </c>
      <c r="D18" s="8">
        <f t="shared" si="0"/>
        <v>3.8461538461538464E-2</v>
      </c>
    </row>
    <row r="19" spans="1:4" ht="12.75" customHeight="1" x14ac:dyDescent="0.2">
      <c r="A19" s="13" t="s">
        <v>63</v>
      </c>
      <c r="B19" s="12">
        <v>2</v>
      </c>
      <c r="C19" s="14">
        <v>1E-3</v>
      </c>
      <c r="D19" s="8">
        <f t="shared" si="0"/>
        <v>3.8461538461538464E-2</v>
      </c>
    </row>
    <row r="20" spans="1:4" ht="12.75" customHeight="1" x14ac:dyDescent="0.2">
      <c r="A20" s="13" t="s">
        <v>67</v>
      </c>
      <c r="B20" s="12">
        <v>2</v>
      </c>
      <c r="C20" s="14">
        <v>1E-3</v>
      </c>
      <c r="D20" s="8">
        <f t="shared" si="0"/>
        <v>3.8461538461538464E-2</v>
      </c>
    </row>
    <row r="21" spans="1:4" ht="12.75" customHeight="1" x14ac:dyDescent="0.2">
      <c r="A21" s="13" t="s">
        <v>95</v>
      </c>
      <c r="B21" s="12">
        <v>2</v>
      </c>
      <c r="C21" s="14">
        <v>1E-3</v>
      </c>
      <c r="D21" s="8">
        <f t="shared" si="0"/>
        <v>3.8461538461538464E-2</v>
      </c>
    </row>
    <row r="22" spans="1:4" ht="12.75" customHeight="1" x14ac:dyDescent="0.2">
      <c r="A22" s="13" t="s">
        <v>187</v>
      </c>
      <c r="B22" s="12">
        <v>2</v>
      </c>
      <c r="C22" s="25">
        <v>1E-3</v>
      </c>
      <c r="D22" s="8">
        <f t="shared" si="0"/>
        <v>3.8461538461538464E-2</v>
      </c>
    </row>
    <row r="23" spans="1:4" ht="12.75" customHeight="1" x14ac:dyDescent="0.2">
      <c r="A23" s="13" t="s">
        <v>20</v>
      </c>
      <c r="B23" s="12">
        <v>3</v>
      </c>
      <c r="C23" s="14">
        <v>1E-3</v>
      </c>
      <c r="D23" s="8">
        <f t="shared" si="0"/>
        <v>5.7692307692307696E-2</v>
      </c>
    </row>
    <row r="24" spans="1:4" ht="12.75" customHeight="1" x14ac:dyDescent="0.2">
      <c r="A24" s="13" t="s">
        <v>172</v>
      </c>
      <c r="B24" s="12">
        <v>3</v>
      </c>
      <c r="C24" s="14">
        <v>1E-3</v>
      </c>
      <c r="D24" s="8">
        <f t="shared" si="0"/>
        <v>5.7692307692307696E-2</v>
      </c>
    </row>
    <row r="25" spans="1:4" ht="12.75" customHeight="1" x14ac:dyDescent="0.2">
      <c r="A25" s="13" t="s">
        <v>31</v>
      </c>
      <c r="B25" s="12">
        <v>3</v>
      </c>
      <c r="C25" s="14">
        <v>1E-3</v>
      </c>
      <c r="D25" s="8">
        <f t="shared" si="0"/>
        <v>5.7692307692307696E-2</v>
      </c>
    </row>
    <row r="26" spans="1:4" ht="12.75" customHeight="1" x14ac:dyDescent="0.2">
      <c r="A26" s="13" t="s">
        <v>43</v>
      </c>
      <c r="B26" s="12">
        <v>3</v>
      </c>
      <c r="C26" s="14">
        <v>1E-3</v>
      </c>
      <c r="D26" s="8">
        <f t="shared" si="0"/>
        <v>5.7692307692307696E-2</v>
      </c>
    </row>
    <row r="27" spans="1:4" ht="12.75" customHeight="1" x14ac:dyDescent="0.2">
      <c r="A27" s="13" t="s">
        <v>181</v>
      </c>
      <c r="B27" s="12">
        <v>3</v>
      </c>
      <c r="C27" s="14">
        <v>1E-3</v>
      </c>
      <c r="D27" s="8">
        <f t="shared" si="0"/>
        <v>5.7692307692307696E-2</v>
      </c>
    </row>
    <row r="28" spans="1:4" ht="12.75" customHeight="1" x14ac:dyDescent="0.2">
      <c r="A28" s="13" t="s">
        <v>183</v>
      </c>
      <c r="B28" s="12">
        <v>3</v>
      </c>
      <c r="C28" s="14">
        <v>1E-3</v>
      </c>
      <c r="D28" s="8">
        <f t="shared" si="0"/>
        <v>5.7692307692307696E-2</v>
      </c>
    </row>
    <row r="29" spans="1:4" ht="12.75" customHeight="1" x14ac:dyDescent="0.2">
      <c r="A29" s="13" t="s">
        <v>62</v>
      </c>
      <c r="B29" s="12">
        <v>4</v>
      </c>
      <c r="C29" s="14">
        <v>1E-3</v>
      </c>
      <c r="D29" s="8">
        <f t="shared" si="0"/>
        <v>7.6923076923076927E-2</v>
      </c>
    </row>
    <row r="30" spans="1:4" ht="12.75" customHeight="1" x14ac:dyDescent="0.2">
      <c r="A30" s="13" t="s">
        <v>93</v>
      </c>
      <c r="B30" s="12">
        <v>4</v>
      </c>
      <c r="C30" s="14">
        <v>1E-3</v>
      </c>
      <c r="D30" s="8">
        <f t="shared" si="0"/>
        <v>7.6923076923076927E-2</v>
      </c>
    </row>
    <row r="31" spans="1:4" ht="12.75" customHeight="1" x14ac:dyDescent="0.2">
      <c r="A31" s="13" t="s">
        <v>99</v>
      </c>
      <c r="B31" s="12">
        <v>4</v>
      </c>
      <c r="C31" s="14">
        <v>1E-3</v>
      </c>
      <c r="D31" s="8">
        <f t="shared" si="0"/>
        <v>7.6923076923076927E-2</v>
      </c>
    </row>
    <row r="32" spans="1:4" ht="12.75" customHeight="1" x14ac:dyDescent="0.2">
      <c r="A32" s="13" t="s">
        <v>37</v>
      </c>
      <c r="B32" s="12">
        <v>5</v>
      </c>
      <c r="C32" s="14">
        <v>2E-3</v>
      </c>
      <c r="D32" s="8">
        <f t="shared" si="0"/>
        <v>9.6153846153846159E-2</v>
      </c>
    </row>
    <row r="33" spans="1:4" ht="12.75" customHeight="1" x14ac:dyDescent="0.2">
      <c r="A33" s="13" t="s">
        <v>55</v>
      </c>
      <c r="B33" s="12">
        <v>5</v>
      </c>
      <c r="C33" s="14">
        <v>2E-3</v>
      </c>
      <c r="D33" s="8">
        <f t="shared" si="0"/>
        <v>9.6153846153846159E-2</v>
      </c>
    </row>
    <row r="34" spans="1:4" ht="12.75" customHeight="1" x14ac:dyDescent="0.2">
      <c r="A34" s="13" t="s">
        <v>75</v>
      </c>
      <c r="B34" s="12">
        <v>5</v>
      </c>
      <c r="C34" s="14">
        <v>2E-3</v>
      </c>
      <c r="D34" s="8">
        <f t="shared" ref="D34:D65" si="1">B34/52</f>
        <v>9.6153846153846159E-2</v>
      </c>
    </row>
    <row r="35" spans="1:4" ht="12.75" customHeight="1" x14ac:dyDescent="0.2">
      <c r="A35" s="13" t="s">
        <v>184</v>
      </c>
      <c r="B35" s="12">
        <v>5</v>
      </c>
      <c r="C35" s="14">
        <v>2E-3</v>
      </c>
      <c r="D35" s="8">
        <f t="shared" si="1"/>
        <v>9.6153846153846159E-2</v>
      </c>
    </row>
    <row r="36" spans="1:4" ht="12.75" customHeight="1" x14ac:dyDescent="0.2">
      <c r="A36" s="13" t="s">
        <v>44</v>
      </c>
      <c r="B36" s="12">
        <v>6</v>
      </c>
      <c r="C36" s="14">
        <v>2E-3</v>
      </c>
      <c r="D36" s="8">
        <f t="shared" si="1"/>
        <v>0.11538461538461539</v>
      </c>
    </row>
    <row r="37" spans="1:4" ht="12.75" customHeight="1" x14ac:dyDescent="0.2">
      <c r="A37" s="13" t="s">
        <v>45</v>
      </c>
      <c r="B37" s="12">
        <v>6</v>
      </c>
      <c r="C37" s="14">
        <v>2E-3</v>
      </c>
      <c r="D37" s="8">
        <f t="shared" si="1"/>
        <v>0.11538461538461539</v>
      </c>
    </row>
    <row r="38" spans="1:4" ht="12.75" customHeight="1" x14ac:dyDescent="0.2">
      <c r="A38" s="13" t="s">
        <v>61</v>
      </c>
      <c r="B38" s="12">
        <v>7</v>
      </c>
      <c r="C38" s="14">
        <v>2E-3</v>
      </c>
      <c r="D38" s="8">
        <f t="shared" si="1"/>
        <v>0.13461538461538461</v>
      </c>
    </row>
    <row r="39" spans="1:4" ht="12.75" customHeight="1" x14ac:dyDescent="0.2">
      <c r="A39" s="13" t="s">
        <v>36</v>
      </c>
      <c r="B39" s="12">
        <v>8</v>
      </c>
      <c r="C39" s="14">
        <v>3.0000000000000001E-3</v>
      </c>
      <c r="D39" s="8">
        <f t="shared" si="1"/>
        <v>0.15384615384615385</v>
      </c>
    </row>
    <row r="40" spans="1:4" ht="12.75" customHeight="1" x14ac:dyDescent="0.2">
      <c r="A40" s="13" t="s">
        <v>47</v>
      </c>
      <c r="B40" s="12">
        <v>8</v>
      </c>
      <c r="C40" s="14">
        <v>3.0000000000000001E-3</v>
      </c>
      <c r="D40" s="8">
        <f t="shared" si="1"/>
        <v>0.15384615384615385</v>
      </c>
    </row>
    <row r="41" spans="1:4" ht="12.75" customHeight="1" x14ac:dyDescent="0.2">
      <c r="A41" s="13" t="s">
        <v>54</v>
      </c>
      <c r="B41" s="12">
        <v>8</v>
      </c>
      <c r="C41" s="14">
        <v>3.0000000000000001E-3</v>
      </c>
      <c r="D41" s="8">
        <f t="shared" si="1"/>
        <v>0.15384615384615385</v>
      </c>
    </row>
    <row r="42" spans="1:4" ht="12.75" customHeight="1" x14ac:dyDescent="0.2">
      <c r="A42" s="13" t="s">
        <v>58</v>
      </c>
      <c r="B42" s="12">
        <v>8</v>
      </c>
      <c r="C42" s="14">
        <v>3.0000000000000001E-3</v>
      </c>
      <c r="D42" s="8">
        <f t="shared" si="1"/>
        <v>0.15384615384615385</v>
      </c>
    </row>
    <row r="43" spans="1:4" ht="12.75" customHeight="1" x14ac:dyDescent="0.2">
      <c r="A43" s="13" t="s">
        <v>76</v>
      </c>
      <c r="B43" s="12">
        <v>8</v>
      </c>
      <c r="C43" s="14">
        <v>3.0000000000000001E-3</v>
      </c>
      <c r="D43" s="8">
        <f t="shared" si="1"/>
        <v>0.15384615384615385</v>
      </c>
    </row>
    <row r="44" spans="1:4" ht="12.75" customHeight="1" x14ac:dyDescent="0.2">
      <c r="A44" s="13" t="s">
        <v>60</v>
      </c>
      <c r="B44" s="12">
        <v>9</v>
      </c>
      <c r="C44" s="14">
        <v>3.0000000000000001E-3</v>
      </c>
      <c r="D44" s="8">
        <f t="shared" si="1"/>
        <v>0.17307692307692307</v>
      </c>
    </row>
    <row r="45" spans="1:4" ht="12.75" customHeight="1" x14ac:dyDescent="0.2">
      <c r="A45" s="13" t="s">
        <v>64</v>
      </c>
      <c r="B45" s="12">
        <v>9</v>
      </c>
      <c r="C45" s="14">
        <v>3.0000000000000001E-3</v>
      </c>
      <c r="D45" s="8">
        <f t="shared" si="1"/>
        <v>0.17307692307692307</v>
      </c>
    </row>
    <row r="46" spans="1:4" ht="12.75" customHeight="1" x14ac:dyDescent="0.2">
      <c r="A46" s="13" t="s">
        <v>68</v>
      </c>
      <c r="B46" s="12">
        <v>9</v>
      </c>
      <c r="C46" s="14">
        <v>3.0000000000000001E-3</v>
      </c>
      <c r="D46" s="8">
        <f t="shared" si="1"/>
        <v>0.17307692307692307</v>
      </c>
    </row>
    <row r="47" spans="1:4" ht="12.75" customHeight="1" x14ac:dyDescent="0.2">
      <c r="A47" s="13" t="s">
        <v>88</v>
      </c>
      <c r="B47" s="12">
        <v>9</v>
      </c>
      <c r="C47" s="14">
        <v>3.0000000000000001E-3</v>
      </c>
      <c r="D47" s="8">
        <f t="shared" si="1"/>
        <v>0.17307692307692307</v>
      </c>
    </row>
    <row r="48" spans="1:4" ht="12.75" customHeight="1" x14ac:dyDescent="0.2">
      <c r="A48" s="13" t="s">
        <v>29</v>
      </c>
      <c r="B48" s="12">
        <v>10</v>
      </c>
      <c r="C48" s="14">
        <v>3.0000000000000001E-3</v>
      </c>
      <c r="D48" s="8">
        <f t="shared" si="1"/>
        <v>0.19230769230769232</v>
      </c>
    </row>
    <row r="49" spans="1:4" ht="12.75" customHeight="1" x14ac:dyDescent="0.2">
      <c r="A49" s="13" t="s">
        <v>185</v>
      </c>
      <c r="B49" s="12">
        <v>10</v>
      </c>
      <c r="C49" s="14">
        <v>3.0000000000000001E-3</v>
      </c>
      <c r="D49" s="8">
        <f t="shared" si="1"/>
        <v>0.19230769230769232</v>
      </c>
    </row>
    <row r="50" spans="1:4" ht="12.75" customHeight="1" x14ac:dyDescent="0.2">
      <c r="A50" s="13" t="s">
        <v>186</v>
      </c>
      <c r="B50" s="12">
        <v>10</v>
      </c>
      <c r="C50" s="14">
        <v>3.0000000000000001E-3</v>
      </c>
      <c r="D50" s="8">
        <f t="shared" si="1"/>
        <v>0.19230769230769232</v>
      </c>
    </row>
    <row r="51" spans="1:4" ht="12.75" customHeight="1" x14ac:dyDescent="0.2">
      <c r="A51" s="13" t="s">
        <v>39</v>
      </c>
      <c r="B51" s="12">
        <v>13</v>
      </c>
      <c r="C51" s="14">
        <v>4.0000000000000001E-3</v>
      </c>
      <c r="D51" s="8">
        <f t="shared" si="1"/>
        <v>0.25</v>
      </c>
    </row>
    <row r="52" spans="1:4" ht="12.75" customHeight="1" x14ac:dyDescent="0.2">
      <c r="A52" s="13" t="s">
        <v>40</v>
      </c>
      <c r="B52" s="12">
        <v>13</v>
      </c>
      <c r="C52" s="14">
        <v>4.0000000000000001E-3</v>
      </c>
      <c r="D52" s="8">
        <f t="shared" si="1"/>
        <v>0.25</v>
      </c>
    </row>
    <row r="53" spans="1:4" ht="12.75" customHeight="1" x14ac:dyDescent="0.2">
      <c r="A53" s="13" t="s">
        <v>41</v>
      </c>
      <c r="B53" s="12">
        <v>13</v>
      </c>
      <c r="C53" s="14">
        <v>4.0000000000000001E-3</v>
      </c>
      <c r="D53" s="8">
        <f t="shared" si="1"/>
        <v>0.25</v>
      </c>
    </row>
    <row r="54" spans="1:4" ht="12.75" customHeight="1" x14ac:dyDescent="0.2">
      <c r="A54" s="13" t="s">
        <v>52</v>
      </c>
      <c r="B54" s="12">
        <v>13</v>
      </c>
      <c r="C54" s="14">
        <v>4.0000000000000001E-3</v>
      </c>
      <c r="D54" s="8">
        <f t="shared" si="1"/>
        <v>0.25</v>
      </c>
    </row>
    <row r="55" spans="1:4" ht="12.75" customHeight="1" x14ac:dyDescent="0.2">
      <c r="A55" s="13" t="s">
        <v>53</v>
      </c>
      <c r="B55" s="12">
        <v>13</v>
      </c>
      <c r="C55" s="14">
        <v>4.0000000000000001E-3</v>
      </c>
      <c r="D55" s="8">
        <f t="shared" si="1"/>
        <v>0.25</v>
      </c>
    </row>
    <row r="56" spans="1:4" ht="12.75" customHeight="1" x14ac:dyDescent="0.2">
      <c r="A56" s="13" t="s">
        <v>177</v>
      </c>
      <c r="B56" s="12">
        <v>13</v>
      </c>
      <c r="C56" s="14">
        <v>4.0000000000000001E-3</v>
      </c>
      <c r="D56" s="8">
        <f t="shared" si="1"/>
        <v>0.25</v>
      </c>
    </row>
    <row r="57" spans="1:4" ht="12.75" customHeight="1" x14ac:dyDescent="0.2">
      <c r="A57" s="13" t="s">
        <v>84</v>
      </c>
      <c r="B57" s="12">
        <v>13</v>
      </c>
      <c r="C57" s="14">
        <v>4.0000000000000001E-3</v>
      </c>
      <c r="D57" s="8">
        <f t="shared" si="1"/>
        <v>0.25</v>
      </c>
    </row>
    <row r="58" spans="1:4" ht="12.75" customHeight="1" x14ac:dyDescent="0.2">
      <c r="A58" s="13" t="s">
        <v>21</v>
      </c>
      <c r="B58" s="12">
        <v>14</v>
      </c>
      <c r="C58" s="14">
        <v>5.0000000000000001E-3</v>
      </c>
      <c r="D58" s="8">
        <f t="shared" si="1"/>
        <v>0.26923076923076922</v>
      </c>
    </row>
    <row r="59" spans="1:4" ht="12.75" customHeight="1" x14ac:dyDescent="0.2">
      <c r="A59" s="13" t="s">
        <v>23</v>
      </c>
      <c r="B59" s="12">
        <v>15</v>
      </c>
      <c r="C59" s="14">
        <v>5.0000000000000001E-3</v>
      </c>
      <c r="D59" s="8">
        <f t="shared" si="1"/>
        <v>0.28846153846153844</v>
      </c>
    </row>
    <row r="60" spans="1:4" ht="12.75" customHeight="1" x14ac:dyDescent="0.2">
      <c r="A60" s="13" t="s">
        <v>70</v>
      </c>
      <c r="B60" s="12">
        <v>15</v>
      </c>
      <c r="C60" s="14">
        <v>5.0000000000000001E-3</v>
      </c>
      <c r="D60" s="8">
        <f t="shared" si="1"/>
        <v>0.28846153846153844</v>
      </c>
    </row>
    <row r="61" spans="1:4" x14ac:dyDescent="0.2">
      <c r="A61" s="13" t="s">
        <v>72</v>
      </c>
      <c r="B61" s="12">
        <v>15</v>
      </c>
      <c r="C61" s="14">
        <v>5.0000000000000001E-3</v>
      </c>
      <c r="D61" s="8">
        <f t="shared" si="1"/>
        <v>0.28846153846153844</v>
      </c>
    </row>
    <row r="62" spans="1:4" x14ac:dyDescent="0.2">
      <c r="A62" s="13" t="s">
        <v>77</v>
      </c>
      <c r="B62" s="12">
        <v>15</v>
      </c>
      <c r="C62" s="14">
        <v>5.0000000000000001E-3</v>
      </c>
      <c r="D62" s="8">
        <f t="shared" si="1"/>
        <v>0.28846153846153844</v>
      </c>
    </row>
    <row r="63" spans="1:4" x14ac:dyDescent="0.2">
      <c r="A63" s="13" t="s">
        <v>86</v>
      </c>
      <c r="B63" s="12">
        <v>15</v>
      </c>
      <c r="C63" s="14">
        <v>5.0000000000000001E-3</v>
      </c>
      <c r="D63" s="8">
        <f t="shared" si="1"/>
        <v>0.28846153846153844</v>
      </c>
    </row>
    <row r="64" spans="1:4" x14ac:dyDescent="0.2">
      <c r="A64" s="13" t="s">
        <v>24</v>
      </c>
      <c r="B64" s="12">
        <v>16</v>
      </c>
      <c r="C64" s="14">
        <v>5.0000000000000001E-3</v>
      </c>
      <c r="D64" s="8">
        <f t="shared" si="1"/>
        <v>0.30769230769230771</v>
      </c>
    </row>
    <row r="65" spans="1:4" x14ac:dyDescent="0.2">
      <c r="A65" s="13" t="s">
        <v>79</v>
      </c>
      <c r="B65" s="12">
        <v>17</v>
      </c>
      <c r="C65" s="14">
        <v>6.0000000000000001E-3</v>
      </c>
      <c r="D65" s="8">
        <f t="shared" si="1"/>
        <v>0.32692307692307693</v>
      </c>
    </row>
    <row r="66" spans="1:4" x14ac:dyDescent="0.2">
      <c r="A66" s="13" t="s">
        <v>27</v>
      </c>
      <c r="B66" s="12">
        <v>18</v>
      </c>
      <c r="C66" s="14">
        <v>6.0000000000000001E-3</v>
      </c>
      <c r="D66" s="8">
        <f t="shared" ref="D66:D97" si="2">B66/52</f>
        <v>0.34615384615384615</v>
      </c>
    </row>
    <row r="67" spans="1:4" x14ac:dyDescent="0.2">
      <c r="A67" s="13" t="s">
        <v>179</v>
      </c>
      <c r="B67" s="12">
        <v>18</v>
      </c>
      <c r="C67" s="14">
        <v>6.0000000000000001E-3</v>
      </c>
      <c r="D67" s="8">
        <f t="shared" si="2"/>
        <v>0.34615384615384615</v>
      </c>
    </row>
    <row r="68" spans="1:4" x14ac:dyDescent="0.2">
      <c r="A68" s="13" t="s">
        <v>80</v>
      </c>
      <c r="B68" s="12">
        <v>21</v>
      </c>
      <c r="C68" s="14">
        <v>7.0000000000000001E-3</v>
      </c>
      <c r="D68" s="8">
        <f t="shared" si="2"/>
        <v>0.40384615384615385</v>
      </c>
    </row>
    <row r="69" spans="1:4" x14ac:dyDescent="0.2">
      <c r="A69" s="13" t="s">
        <v>18</v>
      </c>
      <c r="B69" s="12">
        <v>26</v>
      </c>
      <c r="C69" s="14">
        <v>8.9999999999999993E-3</v>
      </c>
      <c r="D69" s="8">
        <f t="shared" si="2"/>
        <v>0.5</v>
      </c>
    </row>
    <row r="70" spans="1:4" x14ac:dyDescent="0.2">
      <c r="A70" s="13" t="s">
        <v>34</v>
      </c>
      <c r="B70" s="12">
        <v>27</v>
      </c>
      <c r="C70" s="14">
        <v>8.9999999999999993E-3</v>
      </c>
      <c r="D70" s="8">
        <f t="shared" si="2"/>
        <v>0.51923076923076927</v>
      </c>
    </row>
    <row r="71" spans="1:4" x14ac:dyDescent="0.2">
      <c r="A71" s="13" t="s">
        <v>85</v>
      </c>
      <c r="B71" s="12">
        <v>28</v>
      </c>
      <c r="C71" s="14">
        <v>0.01</v>
      </c>
      <c r="D71" s="8">
        <f t="shared" si="2"/>
        <v>0.53846153846153844</v>
      </c>
    </row>
    <row r="72" spans="1:4" x14ac:dyDescent="0.2">
      <c r="A72" s="13" t="s">
        <v>98</v>
      </c>
      <c r="B72" s="12">
        <v>29</v>
      </c>
      <c r="C72" s="14">
        <v>0.01</v>
      </c>
      <c r="D72" s="8">
        <f t="shared" si="2"/>
        <v>0.55769230769230771</v>
      </c>
    </row>
    <row r="73" spans="1:4" x14ac:dyDescent="0.2">
      <c r="A73" s="13" t="s">
        <v>19</v>
      </c>
      <c r="B73" s="12">
        <v>30</v>
      </c>
      <c r="C73" s="14">
        <v>0.01</v>
      </c>
      <c r="D73" s="8">
        <f t="shared" si="2"/>
        <v>0.57692307692307687</v>
      </c>
    </row>
    <row r="74" spans="1:4" x14ac:dyDescent="0.2">
      <c r="A74" s="13" t="s">
        <v>174</v>
      </c>
      <c r="B74" s="12">
        <v>31</v>
      </c>
      <c r="C74" s="14">
        <v>1.0999999999999999E-2</v>
      </c>
      <c r="D74" s="8">
        <f t="shared" si="2"/>
        <v>0.59615384615384615</v>
      </c>
    </row>
    <row r="75" spans="1:4" x14ac:dyDescent="0.2">
      <c r="A75" s="13" t="s">
        <v>71</v>
      </c>
      <c r="B75" s="12">
        <v>33</v>
      </c>
      <c r="C75" s="14">
        <v>1.0999999999999999E-2</v>
      </c>
      <c r="D75" s="8">
        <f t="shared" si="2"/>
        <v>0.63461538461538458</v>
      </c>
    </row>
    <row r="76" spans="1:4" x14ac:dyDescent="0.2">
      <c r="A76" s="13" t="s">
        <v>30</v>
      </c>
      <c r="B76" s="12">
        <v>35</v>
      </c>
      <c r="C76" s="14">
        <v>1.2E-2</v>
      </c>
      <c r="D76" s="8">
        <f t="shared" si="2"/>
        <v>0.67307692307692313</v>
      </c>
    </row>
    <row r="77" spans="1:4" x14ac:dyDescent="0.2">
      <c r="A77" s="13" t="s">
        <v>73</v>
      </c>
      <c r="B77" s="12">
        <v>36</v>
      </c>
      <c r="C77" s="14">
        <v>1.2E-2</v>
      </c>
      <c r="D77" s="8">
        <f t="shared" si="2"/>
        <v>0.69230769230769229</v>
      </c>
    </row>
    <row r="78" spans="1:4" x14ac:dyDescent="0.2">
      <c r="A78" s="13" t="s">
        <v>26</v>
      </c>
      <c r="B78" s="12">
        <v>39</v>
      </c>
      <c r="C78" s="14">
        <v>1.2999999999999999E-2</v>
      </c>
      <c r="D78" s="8">
        <f t="shared" si="2"/>
        <v>0.75</v>
      </c>
    </row>
    <row r="79" spans="1:4" x14ac:dyDescent="0.2">
      <c r="A79" s="13" t="s">
        <v>74</v>
      </c>
      <c r="B79" s="12">
        <v>39</v>
      </c>
      <c r="C79" s="14">
        <v>1.2999999999999999E-2</v>
      </c>
      <c r="D79" s="8">
        <f t="shared" si="2"/>
        <v>0.75</v>
      </c>
    </row>
    <row r="80" spans="1:4" x14ac:dyDescent="0.2">
      <c r="A80" s="13" t="s">
        <v>90</v>
      </c>
      <c r="B80" s="12">
        <v>40</v>
      </c>
      <c r="C80" s="14">
        <v>1.4E-2</v>
      </c>
      <c r="D80" s="8">
        <f t="shared" si="2"/>
        <v>0.76923076923076927</v>
      </c>
    </row>
    <row r="81" spans="1:4" x14ac:dyDescent="0.2">
      <c r="A81" s="13" t="s">
        <v>103</v>
      </c>
      <c r="B81" s="12">
        <v>41</v>
      </c>
      <c r="C81" s="25">
        <v>1.4E-2</v>
      </c>
      <c r="D81" s="8">
        <f t="shared" si="2"/>
        <v>0.78846153846153844</v>
      </c>
    </row>
    <row r="82" spans="1:4" x14ac:dyDescent="0.2">
      <c r="A82" s="13" t="s">
        <v>91</v>
      </c>
      <c r="B82" s="12">
        <v>44</v>
      </c>
      <c r="C82" s="14">
        <v>1.4999999999999999E-2</v>
      </c>
      <c r="D82" s="8">
        <f t="shared" si="2"/>
        <v>0.84615384615384615</v>
      </c>
    </row>
    <row r="83" spans="1:4" x14ac:dyDescent="0.2">
      <c r="A83" s="13" t="s">
        <v>51</v>
      </c>
      <c r="B83" s="12">
        <v>45</v>
      </c>
      <c r="C83" s="14">
        <v>1.4999999999999999E-2</v>
      </c>
      <c r="D83" s="8">
        <f t="shared" si="2"/>
        <v>0.86538461538461542</v>
      </c>
    </row>
    <row r="84" spans="1:4" x14ac:dyDescent="0.2">
      <c r="A84" s="13" t="s">
        <v>22</v>
      </c>
      <c r="B84" s="12">
        <v>57</v>
      </c>
      <c r="C84" s="14">
        <v>1.9E-2</v>
      </c>
      <c r="D84" s="8">
        <f t="shared" si="2"/>
        <v>1.0961538461538463</v>
      </c>
    </row>
    <row r="85" spans="1:4" x14ac:dyDescent="0.2">
      <c r="A85" s="13" t="s">
        <v>32</v>
      </c>
      <c r="B85" s="12">
        <v>73</v>
      </c>
      <c r="C85" s="14">
        <v>2.5000000000000001E-2</v>
      </c>
      <c r="D85" s="8">
        <f t="shared" si="2"/>
        <v>1.4038461538461537</v>
      </c>
    </row>
    <row r="86" spans="1:4" x14ac:dyDescent="0.2">
      <c r="A86" s="13" t="s">
        <v>96</v>
      </c>
      <c r="B86" s="12">
        <v>73</v>
      </c>
      <c r="C86" s="14">
        <v>2.5000000000000001E-2</v>
      </c>
      <c r="D86" s="8">
        <f t="shared" si="2"/>
        <v>1.4038461538461537</v>
      </c>
    </row>
    <row r="87" spans="1:4" x14ac:dyDescent="0.2">
      <c r="A87" s="13" t="s">
        <v>100</v>
      </c>
      <c r="B87" s="12">
        <v>75</v>
      </c>
      <c r="C87" s="14">
        <v>2.5999999999999999E-2</v>
      </c>
      <c r="D87" s="8">
        <f t="shared" si="2"/>
        <v>1.4423076923076923</v>
      </c>
    </row>
    <row r="88" spans="1:4" x14ac:dyDescent="0.2">
      <c r="A88" s="13" t="s">
        <v>59</v>
      </c>
      <c r="B88" s="12">
        <v>95</v>
      </c>
      <c r="C88" s="14">
        <v>3.2000000000000001E-2</v>
      </c>
      <c r="D88" s="8">
        <f t="shared" si="2"/>
        <v>1.8269230769230769</v>
      </c>
    </row>
    <row r="89" spans="1:4" x14ac:dyDescent="0.2">
      <c r="A89" s="13" t="s">
        <v>92</v>
      </c>
      <c r="B89" s="12">
        <v>96</v>
      </c>
      <c r="C89" s="14">
        <v>3.3000000000000002E-2</v>
      </c>
      <c r="D89" s="8">
        <f t="shared" si="2"/>
        <v>1.8461538461538463</v>
      </c>
    </row>
    <row r="90" spans="1:4" ht="13.5" customHeight="1" x14ac:dyDescent="0.2">
      <c r="A90" s="13" t="s">
        <v>42</v>
      </c>
      <c r="B90" s="12">
        <v>114</v>
      </c>
      <c r="C90" s="14">
        <v>3.9E-2</v>
      </c>
      <c r="D90" s="8">
        <f t="shared" si="2"/>
        <v>2.1923076923076925</v>
      </c>
    </row>
    <row r="91" spans="1:4" x14ac:dyDescent="0.2">
      <c r="A91" s="13" t="s">
        <v>48</v>
      </c>
      <c r="B91" s="12">
        <v>138</v>
      </c>
      <c r="C91" s="14">
        <v>4.7E-2</v>
      </c>
      <c r="D91" s="8">
        <f t="shared" si="2"/>
        <v>2.6538461538461537</v>
      </c>
    </row>
    <row r="92" spans="1:4" x14ac:dyDescent="0.2">
      <c r="A92" s="13" t="s">
        <v>83</v>
      </c>
      <c r="B92" s="12">
        <v>169</v>
      </c>
      <c r="C92" s="14">
        <v>5.8000000000000003E-2</v>
      </c>
      <c r="D92" s="8">
        <f t="shared" si="2"/>
        <v>3.25</v>
      </c>
    </row>
    <row r="93" spans="1:4" x14ac:dyDescent="0.2">
      <c r="A93" s="13" t="s">
        <v>97</v>
      </c>
      <c r="B93" s="12">
        <v>175</v>
      </c>
      <c r="C93" s="14">
        <v>0.06</v>
      </c>
      <c r="D93" s="8">
        <f t="shared" si="2"/>
        <v>3.3653846153846154</v>
      </c>
    </row>
    <row r="94" spans="1:4" x14ac:dyDescent="0.2">
      <c r="A94" s="13" t="s">
        <v>66</v>
      </c>
      <c r="B94" s="12">
        <v>190</v>
      </c>
      <c r="C94" s="14">
        <v>6.5000000000000002E-2</v>
      </c>
      <c r="D94" s="8">
        <f t="shared" si="2"/>
        <v>3.6538461538461537</v>
      </c>
    </row>
    <row r="95" spans="1:4" x14ac:dyDescent="0.2">
      <c r="A95" s="13" t="s">
        <v>25</v>
      </c>
      <c r="B95" s="12">
        <v>205</v>
      </c>
      <c r="C95" s="14">
        <v>7.0000000000000007E-2</v>
      </c>
      <c r="D95" s="8">
        <f t="shared" si="2"/>
        <v>3.9423076923076925</v>
      </c>
    </row>
    <row r="96" spans="1:4" x14ac:dyDescent="0.2">
      <c r="A96" s="13" t="s">
        <v>89</v>
      </c>
      <c r="B96" s="12">
        <v>206</v>
      </c>
      <c r="C96" s="14">
        <v>7.0000000000000007E-2</v>
      </c>
      <c r="D96" s="8">
        <f t="shared" si="2"/>
        <v>3.9615384615384617</v>
      </c>
    </row>
    <row r="97" spans="1:4" x14ac:dyDescent="0.2">
      <c r="A97" s="18" t="s">
        <v>87</v>
      </c>
      <c r="B97" s="19">
        <v>272</v>
      </c>
      <c r="C97" s="20">
        <v>9.2999999999999999E-2</v>
      </c>
      <c r="D97" s="10">
        <f t="shared" si="2"/>
        <v>5.2307692307692308</v>
      </c>
    </row>
    <row r="98" spans="1:4" x14ac:dyDescent="0.2">
      <c r="A98" s="21"/>
      <c r="B98" s="22"/>
      <c r="C98" s="23"/>
      <c r="D98" s="24"/>
    </row>
    <row r="99" spans="1:4" x14ac:dyDescent="0.2">
      <c r="A99" s="21"/>
      <c r="B99" s="22"/>
      <c r="C99" s="23"/>
      <c r="D99" s="24"/>
    </row>
    <row r="100" spans="1:4" x14ac:dyDescent="0.2">
      <c r="A100" s="21"/>
      <c r="B100" s="22"/>
      <c r="C100" s="23"/>
      <c r="D100" s="24"/>
    </row>
    <row r="101" spans="1:4" x14ac:dyDescent="0.2">
      <c r="A101" s="21"/>
      <c r="B101" s="22"/>
      <c r="C101" s="23"/>
      <c r="D101" s="24"/>
    </row>
    <row r="102" spans="1:4" x14ac:dyDescent="0.2">
      <c r="A102" s="21"/>
      <c r="B102" s="22"/>
      <c r="C102" s="23"/>
      <c r="D102" s="24"/>
    </row>
    <row r="103" spans="1:4" x14ac:dyDescent="0.2">
      <c r="A103" s="21"/>
      <c r="B103" s="22"/>
      <c r="C103" s="23"/>
      <c r="D103" s="24"/>
    </row>
    <row r="104" spans="1:4" x14ac:dyDescent="0.2">
      <c r="A104" s="21"/>
      <c r="B104" s="22"/>
      <c r="C104" s="23"/>
      <c r="D104" s="24"/>
    </row>
    <row r="105" spans="1:4" x14ac:dyDescent="0.2">
      <c r="C105" s="9"/>
      <c r="D105" s="15"/>
    </row>
    <row r="106" spans="1:4" x14ac:dyDescent="0.2">
      <c r="C106" s="9"/>
      <c r="D106" s="15"/>
    </row>
    <row r="107" spans="1:4" x14ac:dyDescent="0.2">
      <c r="C107" s="9"/>
      <c r="D107" s="15"/>
    </row>
    <row r="108" spans="1:4" x14ac:dyDescent="0.2">
      <c r="C108" s="9"/>
      <c r="D108" s="15"/>
    </row>
    <row r="109" spans="1:4" x14ac:dyDescent="0.2">
      <c r="C109" s="9"/>
      <c r="D109" s="15"/>
    </row>
    <row r="110" spans="1:4" x14ac:dyDescent="0.2">
      <c r="C110" s="9"/>
      <c r="D110" s="15"/>
    </row>
    <row r="111" spans="1:4" x14ac:dyDescent="0.2">
      <c r="C111" s="9"/>
      <c r="D111" s="15"/>
    </row>
    <row r="112" spans="1:4" x14ac:dyDescent="0.2">
      <c r="C112" s="9"/>
      <c r="D112" s="15"/>
    </row>
    <row r="113" spans="2:4" x14ac:dyDescent="0.2">
      <c r="C113" s="9"/>
      <c r="D113" s="15"/>
    </row>
    <row r="114" spans="2:4" x14ac:dyDescent="0.2">
      <c r="C114" s="9"/>
      <c r="D114" s="15"/>
    </row>
    <row r="115" spans="2:4" x14ac:dyDescent="0.2">
      <c r="C115" s="9"/>
      <c r="D115" s="15"/>
    </row>
    <row r="116" spans="2:4" x14ac:dyDescent="0.2">
      <c r="C116" s="9"/>
      <c r="D116" s="15"/>
    </row>
    <row r="117" spans="2:4" x14ac:dyDescent="0.2">
      <c r="C117" s="9"/>
      <c r="D117" s="15"/>
    </row>
    <row r="118" spans="2:4" x14ac:dyDescent="0.2">
      <c r="C118" s="9"/>
      <c r="D118" s="15"/>
    </row>
    <row r="119" spans="2:4" x14ac:dyDescent="0.2">
      <c r="C119" s="9"/>
      <c r="D119" s="15"/>
    </row>
    <row r="120" spans="2:4" x14ac:dyDescent="0.2">
      <c r="C120" s="9"/>
      <c r="D120" s="15"/>
    </row>
    <row r="121" spans="2:4" x14ac:dyDescent="0.2">
      <c r="C121" s="9"/>
    </row>
    <row r="122" spans="2:4" x14ac:dyDescent="0.2">
      <c r="C122" s="9"/>
    </row>
    <row r="123" spans="2:4" x14ac:dyDescent="0.2">
      <c r="B123" s="2" t="s">
        <v>5</v>
      </c>
      <c r="C123">
        <f>MEDIAN(B2:B97)</f>
        <v>10</v>
      </c>
    </row>
    <row r="124" spans="2:4" x14ac:dyDescent="0.2">
      <c r="B124" s="2" t="s">
        <v>6</v>
      </c>
      <c r="C124" s="4">
        <f>AVERAGE(B2:B97)</f>
        <v>30.541666666666668</v>
      </c>
    </row>
    <row r="125" spans="2:4" x14ac:dyDescent="0.2">
      <c r="B125" s="2" t="s">
        <v>13</v>
      </c>
      <c r="C125">
        <f>COUNTIF(B2:B97,"&lt;25")</f>
        <v>67</v>
      </c>
      <c r="D125" s="11" t="s">
        <v>188</v>
      </c>
    </row>
    <row r="126" spans="2:4" x14ac:dyDescent="0.2">
      <c r="B126" s="2" t="s">
        <v>8</v>
      </c>
      <c r="C126">
        <f>COUNTIF(B2:B97,"&gt;=25")</f>
        <v>29</v>
      </c>
      <c r="D126" s="11" t="s">
        <v>188</v>
      </c>
    </row>
    <row r="127" spans="2:4" x14ac:dyDescent="0.2">
      <c r="B127" s="2" t="s">
        <v>9</v>
      </c>
      <c r="C127">
        <f>COUNTIF(B2:B97,"&gt;=50")</f>
        <v>14</v>
      </c>
      <c r="D127" s="11" t="s">
        <v>188</v>
      </c>
    </row>
    <row r="128" spans="2:4" x14ac:dyDescent="0.2">
      <c r="B128" s="2" t="s">
        <v>10</v>
      </c>
      <c r="C128">
        <f>COUNTIF(B2:B97,"&gt;=100")</f>
        <v>8</v>
      </c>
      <c r="D128" s="11" t="s">
        <v>188</v>
      </c>
    </row>
  </sheetData>
  <sortState ref="A2:D97">
    <sortCondition ref="B2:B97"/>
    <sortCondition ref="A2:A97"/>
  </sortState>
  <phoneticPr fontId="0" type="noConversion"/>
  <conditionalFormatting sqref="B105:B122">
    <cfRule type="cellIs" dxfId="5" priority="2" stopIfTrue="1" operator="greaterThan">
      <formula>100</formula>
    </cfRule>
  </conditionalFormatting>
  <conditionalFormatting sqref="C2:C97">
    <cfRule type="cellIs" dxfId="4" priority="1" operator="greaterThan">
      <formula>0.0299</formula>
    </cfRule>
  </conditionalFormatting>
  <printOptions gridLines="1"/>
  <pageMargins left="0.75" right="0.75" top="0.75" bottom="0.7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workbookViewId="0">
      <selection activeCell="Q25" sqref="Q25"/>
    </sheetView>
  </sheetViews>
  <sheetFormatPr defaultRowHeight="12.75" x14ac:dyDescent="0.2"/>
  <cols>
    <col min="1" max="1" width="20.85546875" customWidth="1"/>
    <col min="2" max="2" width="10.28515625" customWidth="1"/>
    <col min="3" max="3" width="9.7109375" customWidth="1"/>
    <col min="4" max="4" width="9.5703125" customWidth="1"/>
  </cols>
  <sheetData>
    <row r="1" spans="1:4" ht="24.75" customHeight="1" x14ac:dyDescent="0.2">
      <c r="A1" s="1" t="s">
        <v>0</v>
      </c>
      <c r="B1" s="5" t="s">
        <v>1</v>
      </c>
      <c r="C1" s="6" t="s">
        <v>16</v>
      </c>
      <c r="D1" s="5" t="s">
        <v>14</v>
      </c>
    </row>
    <row r="2" spans="1:4" ht="12.75" customHeight="1" x14ac:dyDescent="0.2">
      <c r="A2" s="13" t="s">
        <v>17</v>
      </c>
      <c r="B2" s="16">
        <v>1</v>
      </c>
      <c r="C2" s="17">
        <v>0</v>
      </c>
      <c r="D2" s="8">
        <f t="shared" ref="D2:D33" si="0">B2/52</f>
        <v>1.9230769230769232E-2</v>
      </c>
    </row>
    <row r="3" spans="1:4" ht="12.75" customHeight="1" x14ac:dyDescent="0.2">
      <c r="A3" s="13" t="s">
        <v>189</v>
      </c>
      <c r="B3" s="16">
        <v>1</v>
      </c>
      <c r="C3" s="17">
        <v>0</v>
      </c>
      <c r="D3" s="8">
        <f t="shared" si="0"/>
        <v>1.9230769230769232E-2</v>
      </c>
    </row>
    <row r="4" spans="1:4" ht="12.75" customHeight="1" x14ac:dyDescent="0.2">
      <c r="A4" s="13" t="s">
        <v>47</v>
      </c>
      <c r="B4" s="16">
        <v>1</v>
      </c>
      <c r="C4" s="17">
        <v>0</v>
      </c>
      <c r="D4" s="8">
        <f t="shared" si="0"/>
        <v>1.9230769230769232E-2</v>
      </c>
    </row>
    <row r="5" spans="1:4" ht="12.75" customHeight="1" x14ac:dyDescent="0.2">
      <c r="A5" s="13" t="s">
        <v>109</v>
      </c>
      <c r="B5" s="16">
        <v>1</v>
      </c>
      <c r="C5" s="17">
        <v>0</v>
      </c>
      <c r="D5" s="8">
        <f t="shared" si="0"/>
        <v>1.9230769230769232E-2</v>
      </c>
    </row>
    <row r="6" spans="1:4" ht="12.75" customHeight="1" x14ac:dyDescent="0.2">
      <c r="A6" s="13" t="s">
        <v>191</v>
      </c>
      <c r="B6" s="16">
        <v>1</v>
      </c>
      <c r="C6" s="17">
        <v>0</v>
      </c>
      <c r="D6" s="8">
        <f t="shared" si="0"/>
        <v>1.9230769230769232E-2</v>
      </c>
    </row>
    <row r="7" spans="1:4" ht="12.75" customHeight="1" x14ac:dyDescent="0.2">
      <c r="A7" s="13" t="s">
        <v>91</v>
      </c>
      <c r="B7" s="16">
        <v>1</v>
      </c>
      <c r="C7" s="26">
        <v>0</v>
      </c>
      <c r="D7" s="8">
        <f t="shared" si="0"/>
        <v>1.9230769230769232E-2</v>
      </c>
    </row>
    <row r="8" spans="1:4" ht="12.75" customHeight="1" x14ac:dyDescent="0.2">
      <c r="A8" s="13" t="s">
        <v>41</v>
      </c>
      <c r="B8" s="16">
        <v>2</v>
      </c>
      <c r="C8" s="17">
        <v>1E-3</v>
      </c>
      <c r="D8" s="8">
        <f t="shared" si="0"/>
        <v>3.8461538461538464E-2</v>
      </c>
    </row>
    <row r="9" spans="1:4" ht="12.75" customHeight="1" x14ac:dyDescent="0.2">
      <c r="A9" s="13" t="s">
        <v>114</v>
      </c>
      <c r="B9" s="16">
        <v>2</v>
      </c>
      <c r="C9" s="17">
        <v>1E-3</v>
      </c>
      <c r="D9" s="8">
        <f t="shared" si="0"/>
        <v>3.8461538461538464E-2</v>
      </c>
    </row>
    <row r="10" spans="1:4" ht="12.75" customHeight="1" x14ac:dyDescent="0.2">
      <c r="A10" s="13" t="s">
        <v>78</v>
      </c>
      <c r="B10" s="16">
        <v>2</v>
      </c>
      <c r="C10" s="17">
        <v>1E-3</v>
      </c>
      <c r="D10" s="8">
        <f t="shared" si="0"/>
        <v>3.8461538461538464E-2</v>
      </c>
    </row>
    <row r="11" spans="1:4" ht="12.75" customHeight="1" x14ac:dyDescent="0.2">
      <c r="A11" s="13" t="s">
        <v>28</v>
      </c>
      <c r="B11" s="16">
        <v>3</v>
      </c>
      <c r="C11" s="17">
        <v>1E-3</v>
      </c>
      <c r="D11" s="8">
        <f t="shared" si="0"/>
        <v>5.7692307692307696E-2</v>
      </c>
    </row>
    <row r="12" spans="1:4" ht="12.75" customHeight="1" x14ac:dyDescent="0.2">
      <c r="A12" s="13" t="s">
        <v>192</v>
      </c>
      <c r="B12" s="16">
        <v>3</v>
      </c>
      <c r="C12" s="26">
        <v>1E-3</v>
      </c>
      <c r="D12" s="8">
        <f t="shared" si="0"/>
        <v>5.7692307692307696E-2</v>
      </c>
    </row>
    <row r="13" spans="1:4" ht="12.75" customHeight="1" x14ac:dyDescent="0.2">
      <c r="A13" s="13" t="s">
        <v>106</v>
      </c>
      <c r="B13" s="16">
        <v>4</v>
      </c>
      <c r="C13" s="17">
        <v>1E-3</v>
      </c>
      <c r="D13" s="8">
        <f t="shared" si="0"/>
        <v>7.6923076923076927E-2</v>
      </c>
    </row>
    <row r="14" spans="1:4" ht="12.75" customHeight="1" x14ac:dyDescent="0.2">
      <c r="A14" s="13" t="s">
        <v>115</v>
      </c>
      <c r="B14" s="16">
        <v>4</v>
      </c>
      <c r="C14" s="17">
        <v>1E-3</v>
      </c>
      <c r="D14" s="8">
        <f t="shared" si="0"/>
        <v>7.6923076923076927E-2</v>
      </c>
    </row>
    <row r="15" spans="1:4" ht="12.75" customHeight="1" x14ac:dyDescent="0.2">
      <c r="A15" s="13" t="s">
        <v>190</v>
      </c>
      <c r="B15" s="16">
        <v>4</v>
      </c>
      <c r="C15" s="17">
        <v>1E-3</v>
      </c>
      <c r="D15" s="8">
        <f t="shared" si="0"/>
        <v>7.6923076923076927E-2</v>
      </c>
    </row>
    <row r="16" spans="1:4" ht="12.75" customHeight="1" x14ac:dyDescent="0.2">
      <c r="A16" s="13" t="s">
        <v>33</v>
      </c>
      <c r="B16" s="16">
        <v>5</v>
      </c>
      <c r="C16" s="17">
        <v>2E-3</v>
      </c>
      <c r="D16" s="8">
        <f t="shared" si="0"/>
        <v>9.6153846153846159E-2</v>
      </c>
    </row>
    <row r="17" spans="1:4" ht="12.75" customHeight="1" x14ac:dyDescent="0.2">
      <c r="A17" s="13" t="s">
        <v>110</v>
      </c>
      <c r="B17" s="16">
        <v>5</v>
      </c>
      <c r="C17" s="17">
        <v>2E-3</v>
      </c>
      <c r="D17" s="8">
        <f t="shared" si="0"/>
        <v>9.6153846153846159E-2</v>
      </c>
    </row>
    <row r="18" spans="1:4" ht="12.75" customHeight="1" x14ac:dyDescent="0.2">
      <c r="A18" s="13" t="s">
        <v>55</v>
      </c>
      <c r="B18" s="16">
        <v>5</v>
      </c>
      <c r="C18" s="17">
        <v>2E-3</v>
      </c>
      <c r="D18" s="8">
        <f t="shared" si="0"/>
        <v>9.6153846153846159E-2</v>
      </c>
    </row>
    <row r="19" spans="1:4" ht="12.75" customHeight="1" x14ac:dyDescent="0.2">
      <c r="A19" s="13" t="s">
        <v>83</v>
      </c>
      <c r="B19" s="16">
        <v>5</v>
      </c>
      <c r="C19" s="17">
        <v>2E-3</v>
      </c>
      <c r="D19" s="8">
        <f t="shared" si="0"/>
        <v>9.6153846153846159E-2</v>
      </c>
    </row>
    <row r="20" spans="1:4" ht="12.75" customHeight="1" x14ac:dyDescent="0.2">
      <c r="A20" s="13" t="s">
        <v>105</v>
      </c>
      <c r="B20" s="16">
        <v>6</v>
      </c>
      <c r="C20" s="17">
        <v>2E-3</v>
      </c>
      <c r="D20" s="8">
        <f t="shared" si="0"/>
        <v>0.11538461538461539</v>
      </c>
    </row>
    <row r="21" spans="1:4" ht="12.75" customHeight="1" x14ac:dyDescent="0.2">
      <c r="A21" s="13" t="s">
        <v>116</v>
      </c>
      <c r="B21" s="16">
        <v>6</v>
      </c>
      <c r="C21" s="17">
        <v>2E-3</v>
      </c>
      <c r="D21" s="8">
        <f t="shared" si="0"/>
        <v>0.11538461538461539</v>
      </c>
    </row>
    <row r="22" spans="1:4" ht="12.75" customHeight="1" x14ac:dyDescent="0.2">
      <c r="A22" s="13" t="s">
        <v>117</v>
      </c>
      <c r="B22" s="16">
        <v>6</v>
      </c>
      <c r="C22" s="17">
        <v>2E-3</v>
      </c>
      <c r="D22" s="8">
        <f t="shared" si="0"/>
        <v>0.11538461538461539</v>
      </c>
    </row>
    <row r="23" spans="1:4" ht="12.75" customHeight="1" x14ac:dyDescent="0.2">
      <c r="A23" s="13" t="s">
        <v>124</v>
      </c>
      <c r="B23" s="16">
        <v>6</v>
      </c>
      <c r="C23" s="26">
        <v>2E-3</v>
      </c>
      <c r="D23" s="8">
        <f t="shared" si="0"/>
        <v>0.11538461538461539</v>
      </c>
    </row>
    <row r="24" spans="1:4" ht="12.75" customHeight="1" x14ac:dyDescent="0.2">
      <c r="A24" s="13" t="s">
        <v>24</v>
      </c>
      <c r="B24" s="16">
        <v>7</v>
      </c>
      <c r="C24" s="17">
        <v>2E-3</v>
      </c>
      <c r="D24" s="8">
        <f t="shared" si="0"/>
        <v>0.13461538461538461</v>
      </c>
    </row>
    <row r="25" spans="1:4" ht="12.75" customHeight="1" x14ac:dyDescent="0.2">
      <c r="A25" s="13" t="s">
        <v>111</v>
      </c>
      <c r="B25" s="16">
        <v>7</v>
      </c>
      <c r="C25" s="17">
        <v>2E-3</v>
      </c>
      <c r="D25" s="8">
        <f t="shared" si="0"/>
        <v>0.13461538461538461</v>
      </c>
    </row>
    <row r="26" spans="1:4" ht="12.75" customHeight="1" x14ac:dyDescent="0.2">
      <c r="A26" s="13" t="s">
        <v>66</v>
      </c>
      <c r="B26" s="16">
        <v>9</v>
      </c>
      <c r="C26" s="17">
        <v>3.0000000000000001E-3</v>
      </c>
      <c r="D26" s="8">
        <f t="shared" si="0"/>
        <v>0.17307692307692307</v>
      </c>
    </row>
    <row r="27" spans="1:4" ht="12.75" customHeight="1" x14ac:dyDescent="0.2">
      <c r="A27" s="13" t="s">
        <v>27</v>
      </c>
      <c r="B27" s="16">
        <v>10</v>
      </c>
      <c r="C27" s="17">
        <v>3.0000000000000001E-3</v>
      </c>
      <c r="D27" s="8">
        <f t="shared" si="0"/>
        <v>0.19230769230769232</v>
      </c>
    </row>
    <row r="28" spans="1:4" ht="12.75" customHeight="1" x14ac:dyDescent="0.2">
      <c r="A28" s="13" t="s">
        <v>108</v>
      </c>
      <c r="B28" s="16">
        <v>10</v>
      </c>
      <c r="C28" s="17">
        <v>3.0000000000000001E-3</v>
      </c>
      <c r="D28" s="8">
        <f t="shared" si="0"/>
        <v>0.19230769230769232</v>
      </c>
    </row>
    <row r="29" spans="1:4" ht="12.75" customHeight="1" x14ac:dyDescent="0.2">
      <c r="A29" s="13" t="s">
        <v>103</v>
      </c>
      <c r="B29" s="16">
        <v>10</v>
      </c>
      <c r="C29" s="26">
        <v>3.0000000000000001E-3</v>
      </c>
      <c r="D29" s="8">
        <f t="shared" si="0"/>
        <v>0.19230769230769232</v>
      </c>
    </row>
    <row r="30" spans="1:4" ht="12.75" customHeight="1" x14ac:dyDescent="0.2">
      <c r="A30" s="13" t="s">
        <v>93</v>
      </c>
      <c r="B30" s="16">
        <v>11</v>
      </c>
      <c r="C30" s="26">
        <v>4.0000000000000001E-3</v>
      </c>
      <c r="D30" s="8">
        <f t="shared" si="0"/>
        <v>0.21153846153846154</v>
      </c>
    </row>
    <row r="31" spans="1:4" ht="12.75" customHeight="1" x14ac:dyDescent="0.2">
      <c r="A31" s="13" t="s">
        <v>26</v>
      </c>
      <c r="B31" s="16">
        <v>12</v>
      </c>
      <c r="C31" s="17">
        <v>4.0000000000000001E-3</v>
      </c>
      <c r="D31" s="8">
        <f t="shared" si="0"/>
        <v>0.23076923076923078</v>
      </c>
    </row>
    <row r="32" spans="1:4" ht="12.75" customHeight="1" x14ac:dyDescent="0.2">
      <c r="A32" s="13" t="s">
        <v>87</v>
      </c>
      <c r="B32" s="16">
        <v>12</v>
      </c>
      <c r="C32" s="17">
        <v>4.0000000000000001E-3</v>
      </c>
      <c r="D32" s="8">
        <f t="shared" si="0"/>
        <v>0.23076923076923078</v>
      </c>
    </row>
    <row r="33" spans="1:4" ht="12.75" customHeight="1" x14ac:dyDescent="0.2">
      <c r="A33" s="13" t="s">
        <v>85</v>
      </c>
      <c r="B33" s="16">
        <v>13</v>
      </c>
      <c r="C33" s="17">
        <v>4.0000000000000001E-3</v>
      </c>
      <c r="D33" s="8">
        <f t="shared" si="0"/>
        <v>0.25</v>
      </c>
    </row>
    <row r="34" spans="1:4" ht="12.75" customHeight="1" x14ac:dyDescent="0.2">
      <c r="A34" s="13" t="s">
        <v>80</v>
      </c>
      <c r="B34" s="16">
        <v>18</v>
      </c>
      <c r="C34" s="17">
        <v>6.0000000000000001E-3</v>
      </c>
      <c r="D34" s="8">
        <f t="shared" ref="D34:D69" si="1">B34/52</f>
        <v>0.34615384615384615</v>
      </c>
    </row>
    <row r="35" spans="1:4" ht="12.75" customHeight="1" x14ac:dyDescent="0.2">
      <c r="A35" s="13" t="s">
        <v>125</v>
      </c>
      <c r="B35" s="16">
        <v>19</v>
      </c>
      <c r="C35" s="26">
        <v>6.0000000000000001E-3</v>
      </c>
      <c r="D35" s="8">
        <f t="shared" si="1"/>
        <v>0.36538461538461536</v>
      </c>
    </row>
    <row r="36" spans="1:4" ht="12.75" customHeight="1" x14ac:dyDescent="0.2">
      <c r="A36" s="13" t="s">
        <v>65</v>
      </c>
      <c r="B36" s="16">
        <v>22</v>
      </c>
      <c r="C36" s="17">
        <v>8.0000000000000002E-3</v>
      </c>
      <c r="D36" s="8">
        <f t="shared" si="1"/>
        <v>0.42307692307692307</v>
      </c>
    </row>
    <row r="37" spans="1:4" ht="12.75" customHeight="1" x14ac:dyDescent="0.2">
      <c r="A37" s="13" t="s">
        <v>82</v>
      </c>
      <c r="B37" s="16">
        <v>22</v>
      </c>
      <c r="C37" s="17">
        <v>8.0000000000000002E-3</v>
      </c>
      <c r="D37" s="8">
        <f t="shared" si="1"/>
        <v>0.42307692307692307</v>
      </c>
    </row>
    <row r="38" spans="1:4" ht="12.75" customHeight="1" x14ac:dyDescent="0.2">
      <c r="A38" s="13" t="s">
        <v>72</v>
      </c>
      <c r="B38" s="16">
        <v>25</v>
      </c>
      <c r="C38" s="17">
        <v>8.9999999999999993E-3</v>
      </c>
      <c r="D38" s="8">
        <f t="shared" si="1"/>
        <v>0.48076923076923078</v>
      </c>
    </row>
    <row r="39" spans="1:4" ht="12.75" customHeight="1" x14ac:dyDescent="0.2">
      <c r="A39" s="13" t="s">
        <v>107</v>
      </c>
      <c r="B39" s="16">
        <v>26</v>
      </c>
      <c r="C39" s="17">
        <v>8.9999999999999993E-3</v>
      </c>
      <c r="D39" s="8">
        <f t="shared" si="1"/>
        <v>0.5</v>
      </c>
    </row>
    <row r="40" spans="1:4" ht="12.75" customHeight="1" x14ac:dyDescent="0.2">
      <c r="A40" s="13" t="s">
        <v>81</v>
      </c>
      <c r="B40" s="16">
        <v>28</v>
      </c>
      <c r="C40" s="17">
        <v>0.01</v>
      </c>
      <c r="D40" s="8">
        <f t="shared" si="1"/>
        <v>0.53846153846153844</v>
      </c>
    </row>
    <row r="41" spans="1:4" ht="12.75" customHeight="1" x14ac:dyDescent="0.2">
      <c r="A41" s="13" t="s">
        <v>70</v>
      </c>
      <c r="B41" s="16">
        <v>29</v>
      </c>
      <c r="C41" s="17">
        <v>0.01</v>
      </c>
      <c r="D41" s="8">
        <f t="shared" si="1"/>
        <v>0.55769230769230771</v>
      </c>
    </row>
    <row r="42" spans="1:4" x14ac:dyDescent="0.2">
      <c r="A42" s="13" t="s">
        <v>79</v>
      </c>
      <c r="B42" s="16">
        <v>29</v>
      </c>
      <c r="C42" s="17">
        <v>0.01</v>
      </c>
      <c r="D42" s="8">
        <f t="shared" si="1"/>
        <v>0.55769230769230771</v>
      </c>
    </row>
    <row r="43" spans="1:4" x14ac:dyDescent="0.2">
      <c r="A43" s="13" t="s">
        <v>25</v>
      </c>
      <c r="B43" s="16">
        <v>30</v>
      </c>
      <c r="C43" s="17">
        <v>0.01</v>
      </c>
      <c r="D43" s="8">
        <f t="shared" si="1"/>
        <v>0.57692307692307687</v>
      </c>
    </row>
    <row r="44" spans="1:4" x14ac:dyDescent="0.2">
      <c r="A44" s="13" t="s">
        <v>58</v>
      </c>
      <c r="B44" s="16">
        <v>30</v>
      </c>
      <c r="C44" s="17">
        <v>0.01</v>
      </c>
      <c r="D44" s="8">
        <f t="shared" si="1"/>
        <v>0.57692307692307687</v>
      </c>
    </row>
    <row r="45" spans="1:4" x14ac:dyDescent="0.2">
      <c r="A45" s="13" t="s">
        <v>75</v>
      </c>
      <c r="B45" s="16">
        <v>34</v>
      </c>
      <c r="C45" s="17">
        <v>1.2E-2</v>
      </c>
      <c r="D45" s="8">
        <f t="shared" si="1"/>
        <v>0.65384615384615385</v>
      </c>
    </row>
    <row r="46" spans="1:4" x14ac:dyDescent="0.2">
      <c r="A46" s="13" t="s">
        <v>118</v>
      </c>
      <c r="B46" s="16">
        <v>34</v>
      </c>
      <c r="C46" s="17">
        <v>1.2E-2</v>
      </c>
      <c r="D46" s="8">
        <f t="shared" si="1"/>
        <v>0.65384615384615385</v>
      </c>
    </row>
    <row r="47" spans="1:4" x14ac:dyDescent="0.2">
      <c r="A47" s="13" t="s">
        <v>112</v>
      </c>
      <c r="B47" s="16">
        <v>35</v>
      </c>
      <c r="C47" s="17">
        <v>1.2E-2</v>
      </c>
      <c r="D47" s="8">
        <f t="shared" si="1"/>
        <v>0.67307692307692313</v>
      </c>
    </row>
    <row r="48" spans="1:4" x14ac:dyDescent="0.2">
      <c r="A48" s="13" t="s">
        <v>73</v>
      </c>
      <c r="B48" s="16">
        <v>35</v>
      </c>
      <c r="C48" s="17">
        <v>1.2E-2</v>
      </c>
      <c r="D48" s="8">
        <f t="shared" si="1"/>
        <v>0.67307692307692313</v>
      </c>
    </row>
    <row r="49" spans="1:4" x14ac:dyDescent="0.2">
      <c r="A49" s="13" t="s">
        <v>42</v>
      </c>
      <c r="B49" s="16">
        <v>36</v>
      </c>
      <c r="C49" s="17">
        <v>1.2E-2</v>
      </c>
      <c r="D49" s="8">
        <f t="shared" si="1"/>
        <v>0.69230769230769229</v>
      </c>
    </row>
    <row r="50" spans="1:4" x14ac:dyDescent="0.2">
      <c r="A50" s="13" t="s">
        <v>94</v>
      </c>
      <c r="B50" s="16">
        <v>36</v>
      </c>
      <c r="C50" s="26">
        <v>1.2E-2</v>
      </c>
      <c r="D50" s="8">
        <f t="shared" si="1"/>
        <v>0.69230769230769229</v>
      </c>
    </row>
    <row r="51" spans="1:4" x14ac:dyDescent="0.2">
      <c r="A51" s="13" t="s">
        <v>36</v>
      </c>
      <c r="B51" s="16">
        <v>40</v>
      </c>
      <c r="C51" s="17">
        <v>1.4E-2</v>
      </c>
      <c r="D51" s="8">
        <f t="shared" si="1"/>
        <v>0.76923076923076927</v>
      </c>
    </row>
    <row r="52" spans="1:4" x14ac:dyDescent="0.2">
      <c r="A52" s="13" t="s">
        <v>102</v>
      </c>
      <c r="B52" s="16">
        <v>44</v>
      </c>
      <c r="C52" s="26">
        <v>1.4999999999999999E-2</v>
      </c>
      <c r="D52" s="8">
        <f t="shared" si="1"/>
        <v>0.84615384615384615</v>
      </c>
    </row>
    <row r="53" spans="1:4" x14ac:dyDescent="0.2">
      <c r="A53" s="13" t="s">
        <v>35</v>
      </c>
      <c r="B53" s="16">
        <v>45</v>
      </c>
      <c r="C53" s="17">
        <v>1.4999999999999999E-2</v>
      </c>
      <c r="D53" s="8">
        <f t="shared" si="1"/>
        <v>0.86538461538461542</v>
      </c>
    </row>
    <row r="54" spans="1:4" x14ac:dyDescent="0.2">
      <c r="A54" s="13" t="s">
        <v>97</v>
      </c>
      <c r="B54" s="16">
        <v>47</v>
      </c>
      <c r="C54" s="26">
        <v>1.6E-2</v>
      </c>
      <c r="D54" s="8">
        <f t="shared" si="1"/>
        <v>0.90384615384615385</v>
      </c>
    </row>
    <row r="55" spans="1:4" x14ac:dyDescent="0.2">
      <c r="A55" s="13" t="s">
        <v>69</v>
      </c>
      <c r="B55" s="16">
        <v>61</v>
      </c>
      <c r="C55" s="17">
        <v>2.1000000000000001E-2</v>
      </c>
      <c r="D55" s="8">
        <f t="shared" si="1"/>
        <v>1.1730769230769231</v>
      </c>
    </row>
    <row r="56" spans="1:4" x14ac:dyDescent="0.2">
      <c r="A56" s="13" t="s">
        <v>113</v>
      </c>
      <c r="B56" s="16">
        <v>63</v>
      </c>
      <c r="C56" s="17">
        <v>2.1000000000000001E-2</v>
      </c>
      <c r="D56" s="8">
        <f t="shared" si="1"/>
        <v>1.2115384615384615</v>
      </c>
    </row>
    <row r="57" spans="1:4" x14ac:dyDescent="0.2">
      <c r="A57" s="13" t="s">
        <v>89</v>
      </c>
      <c r="B57" s="16">
        <v>80</v>
      </c>
      <c r="C57" s="17">
        <v>2.7E-2</v>
      </c>
      <c r="D57" s="8">
        <f t="shared" si="1"/>
        <v>1.5384615384615385</v>
      </c>
    </row>
    <row r="58" spans="1:4" x14ac:dyDescent="0.2">
      <c r="A58" s="13" t="s">
        <v>21</v>
      </c>
      <c r="B58" s="16">
        <v>84</v>
      </c>
      <c r="C58" s="17">
        <v>2.9000000000000001E-2</v>
      </c>
      <c r="D58" s="8">
        <f t="shared" si="1"/>
        <v>1.6153846153846154</v>
      </c>
    </row>
    <row r="59" spans="1:4" x14ac:dyDescent="0.2">
      <c r="A59" s="13" t="s">
        <v>122</v>
      </c>
      <c r="B59" s="16">
        <v>84</v>
      </c>
      <c r="C59" s="26">
        <v>2.9000000000000001E-2</v>
      </c>
      <c r="D59" s="8">
        <f t="shared" si="1"/>
        <v>1.6153846153846154</v>
      </c>
    </row>
    <row r="60" spans="1:4" x14ac:dyDescent="0.2">
      <c r="A60" s="13" t="s">
        <v>120</v>
      </c>
      <c r="B60" s="16">
        <v>88</v>
      </c>
      <c r="C60" s="17">
        <v>0.03</v>
      </c>
      <c r="D60" s="8">
        <f t="shared" si="1"/>
        <v>1.6923076923076923</v>
      </c>
    </row>
    <row r="61" spans="1:4" x14ac:dyDescent="0.2">
      <c r="A61" s="13" t="s">
        <v>121</v>
      </c>
      <c r="B61" s="16">
        <v>88</v>
      </c>
      <c r="C61" s="17">
        <v>0.03</v>
      </c>
      <c r="D61" s="8">
        <f t="shared" si="1"/>
        <v>1.6923076923076923</v>
      </c>
    </row>
    <row r="62" spans="1:4" x14ac:dyDescent="0.2">
      <c r="A62" s="13" t="s">
        <v>123</v>
      </c>
      <c r="B62" s="16">
        <v>88</v>
      </c>
      <c r="C62" s="26">
        <v>0.03</v>
      </c>
      <c r="D62" s="8">
        <f t="shared" si="1"/>
        <v>1.6923076923076923</v>
      </c>
    </row>
    <row r="63" spans="1:4" x14ac:dyDescent="0.2">
      <c r="A63" s="13" t="s">
        <v>67</v>
      </c>
      <c r="B63" s="16">
        <v>94</v>
      </c>
      <c r="C63" s="17">
        <v>3.2000000000000001E-2</v>
      </c>
      <c r="D63" s="8">
        <f t="shared" si="1"/>
        <v>1.8076923076923077</v>
      </c>
    </row>
    <row r="64" spans="1:4" x14ac:dyDescent="0.2">
      <c r="A64" s="13" t="s">
        <v>48</v>
      </c>
      <c r="B64" s="16">
        <v>97</v>
      </c>
      <c r="C64" s="17">
        <v>3.3000000000000002E-2</v>
      </c>
      <c r="D64" s="8">
        <f t="shared" si="1"/>
        <v>1.8653846153846154</v>
      </c>
    </row>
    <row r="65" spans="1:10" x14ac:dyDescent="0.2">
      <c r="A65" s="13" t="s">
        <v>56</v>
      </c>
      <c r="B65" s="16">
        <v>168</v>
      </c>
      <c r="C65" s="17">
        <v>5.7000000000000002E-2</v>
      </c>
      <c r="D65" s="8">
        <f t="shared" si="1"/>
        <v>3.2307692307692308</v>
      </c>
    </row>
    <row r="66" spans="1:10" x14ac:dyDescent="0.2">
      <c r="A66" s="13" t="s">
        <v>50</v>
      </c>
      <c r="B66" s="16">
        <v>223</v>
      </c>
      <c r="C66" s="17">
        <v>7.5999999999999998E-2</v>
      </c>
      <c r="D66" s="8">
        <f t="shared" si="1"/>
        <v>4.2884615384615383</v>
      </c>
    </row>
    <row r="67" spans="1:10" x14ac:dyDescent="0.2">
      <c r="A67" s="13" t="s">
        <v>119</v>
      </c>
      <c r="B67" s="16">
        <v>253</v>
      </c>
      <c r="C67" s="17">
        <v>8.5999999999999993E-2</v>
      </c>
      <c r="D67" s="8">
        <f t="shared" si="1"/>
        <v>4.865384615384615</v>
      </c>
    </row>
    <row r="68" spans="1:10" x14ac:dyDescent="0.2">
      <c r="A68" s="18" t="s">
        <v>49</v>
      </c>
      <c r="B68" s="27">
        <v>294</v>
      </c>
      <c r="C68" s="28">
        <v>0.1</v>
      </c>
      <c r="D68" s="10">
        <f t="shared" si="1"/>
        <v>5.6538461538461542</v>
      </c>
    </row>
    <row r="69" spans="1:10" x14ac:dyDescent="0.2">
      <c r="A69" s="29" t="s">
        <v>104</v>
      </c>
      <c r="B69" s="30">
        <v>328</v>
      </c>
      <c r="C69" s="31">
        <v>0.112</v>
      </c>
      <c r="D69" s="8">
        <f t="shared" si="1"/>
        <v>6.3076923076923075</v>
      </c>
    </row>
    <row r="70" spans="1:10" x14ac:dyDescent="0.2">
      <c r="C70" s="9"/>
      <c r="D70" s="15"/>
    </row>
    <row r="71" spans="1:10" x14ac:dyDescent="0.2">
      <c r="C71" s="9"/>
      <c r="D71" s="15"/>
    </row>
    <row r="72" spans="1:10" x14ac:dyDescent="0.2">
      <c r="C72" s="9"/>
      <c r="D72" s="15"/>
    </row>
    <row r="73" spans="1:10" x14ac:dyDescent="0.2">
      <c r="C73" s="9"/>
      <c r="D73" s="15"/>
    </row>
    <row r="74" spans="1:10" x14ac:dyDescent="0.2">
      <c r="C74" s="9"/>
      <c r="D74" s="15"/>
    </row>
    <row r="75" spans="1:10" x14ac:dyDescent="0.2">
      <c r="C75" s="9"/>
      <c r="D75" s="15"/>
    </row>
    <row r="76" spans="1:10" x14ac:dyDescent="0.2">
      <c r="C76" s="9"/>
      <c r="D76" s="15"/>
      <c r="G76" s="2" t="s">
        <v>11</v>
      </c>
      <c r="H76" s="4">
        <f>MEDIAN(B2:B69)</f>
        <v>20.5</v>
      </c>
      <c r="I76" s="3">
        <f>MEDIAN(D2:D75)</f>
        <v>0.39423076923076922</v>
      </c>
      <c r="J76" t="s">
        <v>15</v>
      </c>
    </row>
    <row r="77" spans="1:10" x14ac:dyDescent="0.2">
      <c r="G77" s="2" t="s">
        <v>12</v>
      </c>
      <c r="H77" s="4">
        <f>AVERAGE(B2:B69)</f>
        <v>43.117647058823529</v>
      </c>
      <c r="I77" s="3">
        <f>AVERAGE(D2:D75)</f>
        <v>0.829185520361991</v>
      </c>
      <c r="J77" t="s">
        <v>15</v>
      </c>
    </row>
    <row r="79" spans="1:10" x14ac:dyDescent="0.2">
      <c r="G79" s="2" t="s">
        <v>13</v>
      </c>
      <c r="H79">
        <f>COUNTIF(B2:B69,"&lt;25")</f>
        <v>36</v>
      </c>
      <c r="I79" s="11" t="s">
        <v>193</v>
      </c>
    </row>
    <row r="80" spans="1:10" x14ac:dyDescent="0.2">
      <c r="G80" s="2" t="s">
        <v>8</v>
      </c>
      <c r="H80">
        <f>COUNTIF(B2:B69,"&gt;=25")</f>
        <v>32</v>
      </c>
      <c r="I80" s="11" t="s">
        <v>193</v>
      </c>
    </row>
    <row r="81" spans="7:9" x14ac:dyDescent="0.2">
      <c r="G81" s="2" t="s">
        <v>9</v>
      </c>
      <c r="H81">
        <f>COUNTIF(B2:B69,"&gt;=50")</f>
        <v>15</v>
      </c>
      <c r="I81" s="11" t="s">
        <v>193</v>
      </c>
    </row>
    <row r="82" spans="7:9" x14ac:dyDescent="0.2">
      <c r="G82" s="2" t="s">
        <v>10</v>
      </c>
      <c r="H82">
        <f>COUNTIF(B2:B69,"&gt;=100")</f>
        <v>5</v>
      </c>
      <c r="I82" s="11" t="s">
        <v>193</v>
      </c>
    </row>
  </sheetData>
  <sortState ref="A2:D69">
    <sortCondition ref="B2:B69"/>
    <sortCondition ref="A2:A69"/>
  </sortState>
  <phoneticPr fontId="0" type="noConversion"/>
  <conditionalFormatting sqref="B69:B76">
    <cfRule type="cellIs" dxfId="3" priority="2" stopIfTrue="1" operator="greaterThan">
      <formula>100</formula>
    </cfRule>
  </conditionalFormatting>
  <conditionalFormatting sqref="C2:C69">
    <cfRule type="cellIs" dxfId="2" priority="1" operator="greaterThan">
      <formula>0.0299</formula>
    </cfRule>
  </conditionalFormatting>
  <printOptions gridLines="1"/>
  <pageMargins left="0.5" right="0.5" top="1" bottom="1" header="0.5" footer="0.5"/>
  <pageSetup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opLeftCell="A40" workbookViewId="0">
      <selection activeCell="G83" sqref="G83"/>
    </sheetView>
  </sheetViews>
  <sheetFormatPr defaultRowHeight="12.75" x14ac:dyDescent="0.2"/>
  <cols>
    <col min="1" max="1" width="18.42578125" bestFit="1" customWidth="1"/>
    <col min="2" max="2" width="11.42578125" customWidth="1"/>
  </cols>
  <sheetData>
    <row r="1" spans="1:3" ht="25.5" x14ac:dyDescent="0.2">
      <c r="A1" s="1" t="s">
        <v>4</v>
      </c>
      <c r="B1" s="5" t="s">
        <v>3</v>
      </c>
      <c r="C1" s="6" t="s">
        <v>16</v>
      </c>
    </row>
    <row r="2" spans="1:3" ht="12.6" customHeight="1" x14ac:dyDescent="0.2">
      <c r="A2" s="16" t="s">
        <v>195</v>
      </c>
      <c r="B2" s="16">
        <v>1</v>
      </c>
      <c r="C2" s="17">
        <v>0</v>
      </c>
    </row>
    <row r="3" spans="1:3" ht="12.6" customHeight="1" x14ac:dyDescent="0.2">
      <c r="A3" s="16" t="s">
        <v>168</v>
      </c>
      <c r="B3" s="16">
        <v>1</v>
      </c>
      <c r="C3" s="17">
        <v>0</v>
      </c>
    </row>
    <row r="4" spans="1:3" ht="12.6" customHeight="1" x14ac:dyDescent="0.2">
      <c r="A4" s="16" t="s">
        <v>170</v>
      </c>
      <c r="B4" s="16">
        <v>1</v>
      </c>
      <c r="C4" s="17">
        <v>0</v>
      </c>
    </row>
    <row r="5" spans="1:3" ht="12.6" customHeight="1" x14ac:dyDescent="0.2">
      <c r="A5" s="16" t="s">
        <v>153</v>
      </c>
      <c r="B5" s="16">
        <v>1</v>
      </c>
      <c r="C5" s="17">
        <v>0</v>
      </c>
    </row>
    <row r="6" spans="1:3" ht="12.6" customHeight="1" x14ac:dyDescent="0.2">
      <c r="A6" s="16" t="s">
        <v>131</v>
      </c>
      <c r="B6" s="16">
        <v>2</v>
      </c>
      <c r="C6" s="17">
        <v>1E-3</v>
      </c>
    </row>
    <row r="7" spans="1:3" ht="12.6" customHeight="1" x14ac:dyDescent="0.2">
      <c r="A7" s="16" t="s">
        <v>140</v>
      </c>
      <c r="B7" s="16">
        <v>2</v>
      </c>
      <c r="C7" s="17">
        <v>1E-3</v>
      </c>
    </row>
    <row r="8" spans="1:3" ht="12.6" customHeight="1" x14ac:dyDescent="0.2">
      <c r="A8" s="16" t="s">
        <v>139</v>
      </c>
      <c r="B8" s="16">
        <v>3</v>
      </c>
      <c r="C8" s="17">
        <v>1E-3</v>
      </c>
    </row>
    <row r="9" spans="1:3" ht="12.6" customHeight="1" x14ac:dyDescent="0.2">
      <c r="A9" s="16" t="s">
        <v>152</v>
      </c>
      <c r="B9" s="16">
        <v>3</v>
      </c>
      <c r="C9" s="17">
        <v>1E-3</v>
      </c>
    </row>
    <row r="10" spans="1:3" ht="12.6" customHeight="1" x14ac:dyDescent="0.2">
      <c r="A10" s="16" t="s">
        <v>151</v>
      </c>
      <c r="B10" s="16">
        <v>5</v>
      </c>
      <c r="C10" s="17">
        <v>2E-3</v>
      </c>
    </row>
    <row r="11" spans="1:3" ht="12.6" customHeight="1" x14ac:dyDescent="0.2">
      <c r="A11" s="16" t="s">
        <v>160</v>
      </c>
      <c r="B11" s="16">
        <v>7</v>
      </c>
      <c r="C11" s="26">
        <v>2E-3</v>
      </c>
    </row>
    <row r="12" spans="1:3" ht="12.6" customHeight="1" x14ac:dyDescent="0.2">
      <c r="A12" s="16" t="s">
        <v>143</v>
      </c>
      <c r="B12" s="16">
        <v>9</v>
      </c>
      <c r="C12" s="17">
        <v>3.0000000000000001E-3</v>
      </c>
    </row>
    <row r="13" spans="1:3" ht="12.6" customHeight="1" x14ac:dyDescent="0.2">
      <c r="A13" s="16" t="s">
        <v>155</v>
      </c>
      <c r="B13" s="16">
        <v>9</v>
      </c>
      <c r="C13" s="26">
        <v>3.0000000000000001E-3</v>
      </c>
    </row>
    <row r="14" spans="1:3" ht="12.6" customHeight="1" x14ac:dyDescent="0.2">
      <c r="A14" s="16" t="s">
        <v>156</v>
      </c>
      <c r="B14" s="16">
        <v>9</v>
      </c>
      <c r="C14" s="26">
        <v>3.0000000000000001E-3</v>
      </c>
    </row>
    <row r="15" spans="1:3" ht="12.6" customHeight="1" x14ac:dyDescent="0.2">
      <c r="A15" s="16" t="s">
        <v>162</v>
      </c>
      <c r="B15" s="16">
        <v>11</v>
      </c>
      <c r="C15" s="26">
        <v>4.0000000000000001E-3</v>
      </c>
    </row>
    <row r="16" spans="1:3" ht="12.6" customHeight="1" x14ac:dyDescent="0.2">
      <c r="A16" s="16" t="s">
        <v>136</v>
      </c>
      <c r="B16" s="16">
        <v>13</v>
      </c>
      <c r="C16" s="17">
        <v>4.0000000000000001E-3</v>
      </c>
    </row>
    <row r="17" spans="1:3" ht="12.6" customHeight="1" x14ac:dyDescent="0.2">
      <c r="A17" s="16" t="s">
        <v>138</v>
      </c>
      <c r="B17" s="16">
        <v>13</v>
      </c>
      <c r="C17" s="17">
        <v>4.0000000000000001E-3</v>
      </c>
    </row>
    <row r="18" spans="1:3" ht="12.6" customHeight="1" x14ac:dyDescent="0.2">
      <c r="A18" s="16" t="s">
        <v>144</v>
      </c>
      <c r="B18" s="16">
        <v>13</v>
      </c>
      <c r="C18" s="17">
        <v>4.0000000000000001E-3</v>
      </c>
    </row>
    <row r="19" spans="1:3" ht="12.6" customHeight="1" x14ac:dyDescent="0.2">
      <c r="A19" s="16" t="s">
        <v>145</v>
      </c>
      <c r="B19" s="16">
        <v>13</v>
      </c>
      <c r="C19" s="17">
        <v>4.0000000000000001E-3</v>
      </c>
    </row>
    <row r="20" spans="1:3" ht="12.6" customHeight="1" x14ac:dyDescent="0.2">
      <c r="A20" s="16" t="s">
        <v>147</v>
      </c>
      <c r="B20" s="16">
        <v>13</v>
      </c>
      <c r="C20" s="17">
        <v>4.0000000000000001E-3</v>
      </c>
    </row>
    <row r="21" spans="1:3" ht="12.6" customHeight="1" x14ac:dyDescent="0.2">
      <c r="A21" s="16" t="s">
        <v>165</v>
      </c>
      <c r="B21" s="16">
        <v>13</v>
      </c>
      <c r="C21" s="26">
        <v>4.0000000000000001E-3</v>
      </c>
    </row>
    <row r="22" spans="1:3" ht="12.6" customHeight="1" x14ac:dyDescent="0.2">
      <c r="A22" s="16" t="s">
        <v>141</v>
      </c>
      <c r="B22" s="16">
        <v>15</v>
      </c>
      <c r="C22" s="17">
        <v>5.0000000000000001E-3</v>
      </c>
    </row>
    <row r="23" spans="1:3" x14ac:dyDescent="0.2">
      <c r="A23" s="16" t="s">
        <v>194</v>
      </c>
      <c r="B23" s="16">
        <v>18</v>
      </c>
      <c r="C23" s="17">
        <v>6.0000000000000001E-3</v>
      </c>
    </row>
    <row r="24" spans="1:3" x14ac:dyDescent="0.2">
      <c r="A24" s="16" t="s">
        <v>163</v>
      </c>
      <c r="B24" s="16">
        <v>21</v>
      </c>
      <c r="C24" s="26">
        <v>7.0000000000000001E-3</v>
      </c>
    </row>
    <row r="25" spans="1:3" x14ac:dyDescent="0.2">
      <c r="A25" s="16" t="s">
        <v>132</v>
      </c>
      <c r="B25" s="16">
        <v>23</v>
      </c>
      <c r="C25" s="17">
        <v>8.0000000000000002E-3</v>
      </c>
    </row>
    <row r="26" spans="1:3" x14ac:dyDescent="0.2">
      <c r="A26" s="16" t="s">
        <v>158</v>
      </c>
      <c r="B26" s="16">
        <v>28</v>
      </c>
      <c r="C26" s="26">
        <v>0.01</v>
      </c>
    </row>
    <row r="27" spans="1:3" x14ac:dyDescent="0.2">
      <c r="A27" s="16" t="s">
        <v>149</v>
      </c>
      <c r="B27" s="16">
        <v>33</v>
      </c>
      <c r="C27" s="17">
        <v>1.0999999999999999E-2</v>
      </c>
    </row>
    <row r="28" spans="1:3" x14ac:dyDescent="0.2">
      <c r="A28" s="16" t="s">
        <v>161</v>
      </c>
      <c r="B28" s="16">
        <v>39</v>
      </c>
      <c r="C28" s="26">
        <v>1.2999999999999999E-2</v>
      </c>
    </row>
    <row r="29" spans="1:3" x14ac:dyDescent="0.2">
      <c r="A29" s="16" t="s">
        <v>150</v>
      </c>
      <c r="B29" s="16">
        <v>44</v>
      </c>
      <c r="C29" s="17">
        <v>1.4999999999999999E-2</v>
      </c>
    </row>
    <row r="30" spans="1:3" x14ac:dyDescent="0.2">
      <c r="A30" s="16" t="s">
        <v>157</v>
      </c>
      <c r="B30" s="16">
        <v>45</v>
      </c>
      <c r="C30" s="26">
        <v>1.4999999999999999E-2</v>
      </c>
    </row>
    <row r="31" spans="1:3" x14ac:dyDescent="0.2">
      <c r="A31" s="16" t="s">
        <v>128</v>
      </c>
      <c r="B31" s="16">
        <v>47</v>
      </c>
      <c r="C31" s="17">
        <v>1.6E-2</v>
      </c>
    </row>
    <row r="32" spans="1:3" x14ac:dyDescent="0.2">
      <c r="A32" s="16" t="s">
        <v>129</v>
      </c>
      <c r="B32" s="16">
        <v>57</v>
      </c>
      <c r="C32" s="17">
        <v>1.9E-2</v>
      </c>
    </row>
    <row r="33" spans="1:3" x14ac:dyDescent="0.2">
      <c r="A33" s="16" t="s">
        <v>126</v>
      </c>
      <c r="B33" s="16">
        <v>66</v>
      </c>
      <c r="C33" s="17">
        <v>2.3E-2</v>
      </c>
    </row>
    <row r="34" spans="1:3" x14ac:dyDescent="0.2">
      <c r="A34" s="16" t="s">
        <v>142</v>
      </c>
      <c r="B34" s="16">
        <v>71</v>
      </c>
      <c r="C34" s="17">
        <v>2.4E-2</v>
      </c>
    </row>
    <row r="35" spans="1:3" x14ac:dyDescent="0.2">
      <c r="A35" s="16" t="s">
        <v>159</v>
      </c>
      <c r="B35" s="16">
        <v>96</v>
      </c>
      <c r="C35" s="26">
        <v>3.3000000000000002E-2</v>
      </c>
    </row>
    <row r="36" spans="1:3" x14ac:dyDescent="0.2">
      <c r="A36" s="16" t="s">
        <v>127</v>
      </c>
      <c r="B36" s="16">
        <v>156</v>
      </c>
      <c r="C36" s="17">
        <v>5.2999999999999999E-2</v>
      </c>
    </row>
    <row r="37" spans="1:3" x14ac:dyDescent="0.2">
      <c r="A37" s="16" t="s">
        <v>130</v>
      </c>
      <c r="B37" s="16">
        <v>175</v>
      </c>
      <c r="C37" s="17">
        <v>0.06</v>
      </c>
    </row>
    <row r="38" spans="1:3" x14ac:dyDescent="0.2">
      <c r="A38" s="16" t="s">
        <v>146</v>
      </c>
      <c r="B38" s="16">
        <v>190</v>
      </c>
      <c r="C38" s="17">
        <v>6.5000000000000002E-2</v>
      </c>
    </row>
    <row r="39" spans="1:3" x14ac:dyDescent="0.2">
      <c r="A39" s="16" t="s">
        <v>134</v>
      </c>
      <c r="B39" s="16">
        <v>196</v>
      </c>
      <c r="C39" s="17">
        <v>6.7000000000000004E-2</v>
      </c>
    </row>
    <row r="40" spans="1:3" x14ac:dyDescent="0.2">
      <c r="A40" s="16" t="s">
        <v>166</v>
      </c>
      <c r="B40" s="16">
        <v>199</v>
      </c>
      <c r="C40" s="17">
        <v>6.8000000000000005E-2</v>
      </c>
    </row>
    <row r="41" spans="1:3" x14ac:dyDescent="0.2">
      <c r="A41" s="16" t="s">
        <v>137</v>
      </c>
      <c r="B41" s="16">
        <v>289</v>
      </c>
      <c r="C41" s="17">
        <v>9.9000000000000005E-2</v>
      </c>
    </row>
    <row r="42" spans="1:3" x14ac:dyDescent="0.2">
      <c r="A42" s="16" t="s">
        <v>154</v>
      </c>
      <c r="B42" s="16">
        <v>317</v>
      </c>
      <c r="C42" s="17">
        <v>0.108</v>
      </c>
    </row>
    <row r="43" spans="1:3" x14ac:dyDescent="0.2">
      <c r="A43" s="16" t="s">
        <v>148</v>
      </c>
      <c r="B43" s="16">
        <v>389</v>
      </c>
      <c r="C43" s="17">
        <v>0.13300000000000001</v>
      </c>
    </row>
    <row r="44" spans="1:3" x14ac:dyDescent="0.2">
      <c r="A44" s="16" t="s">
        <v>164</v>
      </c>
      <c r="B44" s="16">
        <v>465</v>
      </c>
      <c r="C44" s="26">
        <v>0.159</v>
      </c>
    </row>
    <row r="45" spans="1:3" x14ac:dyDescent="0.2">
      <c r="C45" s="9"/>
    </row>
    <row r="46" spans="1:3" x14ac:dyDescent="0.2">
      <c r="C46" s="9"/>
    </row>
    <row r="47" spans="1:3" x14ac:dyDescent="0.2">
      <c r="C47" s="9"/>
    </row>
    <row r="48" spans="1:3" x14ac:dyDescent="0.2">
      <c r="C48" s="9"/>
    </row>
    <row r="49" spans="1:3" x14ac:dyDescent="0.2">
      <c r="C49" s="9"/>
    </row>
    <row r="50" spans="1:3" x14ac:dyDescent="0.2">
      <c r="C50" s="9"/>
    </row>
    <row r="51" spans="1:3" x14ac:dyDescent="0.2">
      <c r="C51" s="9"/>
    </row>
    <row r="53" spans="1:3" ht="25.5" x14ac:dyDescent="0.2">
      <c r="A53" s="1" t="s">
        <v>7</v>
      </c>
      <c r="B53" s="5" t="s">
        <v>1</v>
      </c>
      <c r="C53" s="6" t="s">
        <v>16</v>
      </c>
    </row>
    <row r="54" spans="1:3" x14ac:dyDescent="0.2">
      <c r="A54" s="16" t="s">
        <v>167</v>
      </c>
      <c r="B54" s="16">
        <v>1</v>
      </c>
      <c r="C54" s="26">
        <v>0</v>
      </c>
    </row>
    <row r="55" spans="1:3" x14ac:dyDescent="0.2">
      <c r="A55" s="16" t="s">
        <v>150</v>
      </c>
      <c r="B55" s="16">
        <v>1</v>
      </c>
      <c r="C55" s="26">
        <v>0</v>
      </c>
    </row>
    <row r="56" spans="1:3" x14ac:dyDescent="0.2">
      <c r="A56" s="16" t="s">
        <v>197</v>
      </c>
      <c r="B56" s="16">
        <v>1</v>
      </c>
      <c r="C56" s="26">
        <v>0</v>
      </c>
    </row>
    <row r="57" spans="1:3" x14ac:dyDescent="0.2">
      <c r="A57" s="16" t="s">
        <v>145</v>
      </c>
      <c r="B57" s="16">
        <v>2</v>
      </c>
      <c r="C57" s="26">
        <v>1E-3</v>
      </c>
    </row>
    <row r="58" spans="1:3" x14ac:dyDescent="0.2">
      <c r="A58" s="16" t="s">
        <v>196</v>
      </c>
      <c r="B58" s="16">
        <v>3</v>
      </c>
      <c r="C58" s="26">
        <v>1E-3</v>
      </c>
    </row>
    <row r="59" spans="1:3" x14ac:dyDescent="0.2">
      <c r="A59" s="16" t="s">
        <v>168</v>
      </c>
      <c r="B59" s="16">
        <v>4</v>
      </c>
      <c r="C59" s="26">
        <v>1E-3</v>
      </c>
    </row>
    <row r="60" spans="1:3" x14ac:dyDescent="0.2">
      <c r="A60" s="16" t="s">
        <v>134</v>
      </c>
      <c r="B60" s="16">
        <v>5</v>
      </c>
      <c r="C60" s="26">
        <v>2E-3</v>
      </c>
    </row>
    <row r="61" spans="1:3" x14ac:dyDescent="0.2">
      <c r="A61" s="16" t="s">
        <v>169</v>
      </c>
      <c r="B61" s="16">
        <v>6</v>
      </c>
      <c r="C61" s="26">
        <v>2E-3</v>
      </c>
    </row>
    <row r="62" spans="1:3" x14ac:dyDescent="0.2">
      <c r="A62" s="16" t="s">
        <v>146</v>
      </c>
      <c r="B62" s="16">
        <v>9</v>
      </c>
      <c r="C62" s="26">
        <v>3.0000000000000001E-3</v>
      </c>
    </row>
    <row r="63" spans="1:3" x14ac:dyDescent="0.2">
      <c r="A63" s="16" t="s">
        <v>135</v>
      </c>
      <c r="B63" s="16">
        <v>11</v>
      </c>
      <c r="C63" s="26">
        <v>4.0000000000000001E-3</v>
      </c>
    </row>
    <row r="64" spans="1:3" x14ac:dyDescent="0.2">
      <c r="A64" s="16" t="s">
        <v>166</v>
      </c>
      <c r="B64" s="16">
        <v>12</v>
      </c>
      <c r="C64" s="26">
        <v>4.0000000000000001E-3</v>
      </c>
    </row>
    <row r="65" spans="1:3" x14ac:dyDescent="0.2">
      <c r="A65" s="16" t="s">
        <v>154</v>
      </c>
      <c r="B65" s="16">
        <v>12</v>
      </c>
      <c r="C65" s="26">
        <v>4.0000000000000001E-3</v>
      </c>
    </row>
    <row r="66" spans="1:3" x14ac:dyDescent="0.2">
      <c r="A66" s="16" t="s">
        <v>158</v>
      </c>
      <c r="B66" s="16">
        <v>13</v>
      </c>
      <c r="C66" s="26">
        <v>4.0000000000000001E-3</v>
      </c>
    </row>
    <row r="67" spans="1:3" x14ac:dyDescent="0.2">
      <c r="A67" s="16" t="s">
        <v>128</v>
      </c>
      <c r="B67" s="16">
        <v>17</v>
      </c>
      <c r="C67" s="26">
        <v>6.0000000000000001E-3</v>
      </c>
    </row>
    <row r="68" spans="1:3" x14ac:dyDescent="0.2">
      <c r="A68" s="16" t="s">
        <v>133</v>
      </c>
      <c r="B68" s="16">
        <v>22</v>
      </c>
      <c r="C68" s="26">
        <v>8.0000000000000002E-3</v>
      </c>
    </row>
    <row r="69" spans="1:3" x14ac:dyDescent="0.2">
      <c r="A69" s="32" t="s">
        <v>171</v>
      </c>
      <c r="B69" s="32">
        <v>23</v>
      </c>
      <c r="C69" s="34">
        <v>8.0000000000000002E-3</v>
      </c>
    </row>
    <row r="70" spans="1:3" x14ac:dyDescent="0.2">
      <c r="A70" s="16" t="s">
        <v>141</v>
      </c>
      <c r="B70" s="16">
        <v>25</v>
      </c>
      <c r="C70" s="26">
        <v>8.9999999999999993E-3</v>
      </c>
    </row>
    <row r="71" spans="1:3" x14ac:dyDescent="0.2">
      <c r="A71" s="16" t="s">
        <v>126</v>
      </c>
      <c r="B71" s="16">
        <v>30</v>
      </c>
      <c r="C71" s="26">
        <v>0.01</v>
      </c>
    </row>
    <row r="72" spans="1:3" x14ac:dyDescent="0.2">
      <c r="A72" s="16" t="s">
        <v>151</v>
      </c>
      <c r="B72" s="16">
        <v>34</v>
      </c>
      <c r="C72" s="26">
        <v>1.2E-2</v>
      </c>
    </row>
    <row r="73" spans="1:3" x14ac:dyDescent="0.2">
      <c r="A73" s="16" t="s">
        <v>142</v>
      </c>
      <c r="B73" s="16">
        <v>38</v>
      </c>
      <c r="C73" s="26">
        <v>1.2999999999999999E-2</v>
      </c>
    </row>
    <row r="74" spans="1:3" x14ac:dyDescent="0.2">
      <c r="A74" s="16" t="s">
        <v>130</v>
      </c>
      <c r="B74" s="16">
        <v>47</v>
      </c>
      <c r="C74" s="26">
        <v>1.6E-2</v>
      </c>
    </row>
    <row r="75" spans="1:3" x14ac:dyDescent="0.2">
      <c r="A75" s="16" t="s">
        <v>127</v>
      </c>
      <c r="B75" s="16">
        <v>77</v>
      </c>
      <c r="C75" s="26">
        <v>2.5999999999999999E-2</v>
      </c>
    </row>
    <row r="76" spans="1:3" x14ac:dyDescent="0.2">
      <c r="A76" s="16" t="s">
        <v>132</v>
      </c>
      <c r="B76" s="16">
        <v>84</v>
      </c>
      <c r="C76" s="26">
        <v>2.9000000000000001E-2</v>
      </c>
    </row>
    <row r="77" spans="1:3" x14ac:dyDescent="0.2">
      <c r="A77" s="16" t="s">
        <v>148</v>
      </c>
      <c r="B77" s="16">
        <v>105</v>
      </c>
      <c r="C77" s="26">
        <v>3.5999999999999997E-2</v>
      </c>
    </row>
    <row r="78" spans="1:3" x14ac:dyDescent="0.2">
      <c r="A78" s="16" t="s">
        <v>140</v>
      </c>
      <c r="B78" s="16">
        <v>518</v>
      </c>
      <c r="C78" s="26">
        <v>0.17699999999999999</v>
      </c>
    </row>
    <row r="79" spans="1:3" x14ac:dyDescent="0.2">
      <c r="A79" s="33" t="s">
        <v>164</v>
      </c>
      <c r="B79" s="33">
        <v>1832</v>
      </c>
      <c r="C79" s="26">
        <v>0.625</v>
      </c>
    </row>
  </sheetData>
  <sortState ref="A54:C79">
    <sortCondition ref="B54:B79"/>
    <sortCondition ref="A54:A79"/>
  </sortState>
  <phoneticPr fontId="0" type="noConversion"/>
  <conditionalFormatting sqref="C2:C44">
    <cfRule type="cellIs" dxfId="1" priority="2" operator="greaterThan">
      <formula>0.0299</formula>
    </cfRule>
  </conditionalFormatting>
  <conditionalFormatting sqref="C54:C79">
    <cfRule type="cellIs" dxfId="0" priority="1" operator="greaterThan">
      <formula>0.0299</formula>
    </cfRule>
  </conditionalFormatting>
  <printOptions gridLines="1"/>
  <pageMargins left="0.75" right="0.75" top="0.75" bottom="0.75" header="0.5" footer="0.5"/>
  <pageSetup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Requestors</vt:lpstr>
      <vt:lpstr>Lenders</vt:lpstr>
      <vt:lpstr>By Country</vt:lpstr>
    </vt:vector>
  </TitlesOfParts>
  <Company>CSUMB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CSUMB</dc:creator>
  <cp:lastModifiedBy>CSUMB</cp:lastModifiedBy>
  <cp:lastPrinted>2006-07-07T18:41:12Z</cp:lastPrinted>
  <dcterms:created xsi:type="dcterms:W3CDTF">2003-02-14T00:47:45Z</dcterms:created>
  <dcterms:modified xsi:type="dcterms:W3CDTF">2015-07-01T21:29:43Z</dcterms:modified>
</cp:coreProperties>
</file>