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770" windowWidth="15240" windowHeight="8625"/>
  </bookViews>
  <sheets>
    <sheet name="Requestors" sheetId="2" r:id="rId1"/>
    <sheet name="Lenders" sheetId="1" r:id="rId2"/>
    <sheet name="By Country" sheetId="3" r:id="rId3"/>
  </sheets>
  <calcPr calcId="125725"/>
</workbook>
</file>

<file path=xl/calcChain.xml><?xml version="1.0" encoding="utf-8"?>
<calcChain xmlns="http://schemas.openxmlformats.org/spreadsheetml/2006/main">
  <c r="H82" i="1"/>
  <c r="H81"/>
  <c r="H80"/>
  <c r="H79"/>
  <c r="H77"/>
  <c r="H76"/>
  <c r="D76"/>
  <c r="C134" i="2"/>
  <c r="C133"/>
  <c r="C132"/>
  <c r="C131"/>
  <c r="C130"/>
  <c r="C129"/>
  <c r="D75" i="1"/>
  <c r="D74"/>
  <c r="D117" i="2"/>
  <c r="D118"/>
  <c r="D119"/>
  <c r="D2" i="1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112" i="2"/>
  <c r="D113"/>
  <c r="D114"/>
  <c r="D115"/>
  <c r="D116"/>
  <c r="D64"/>
  <c r="D16"/>
  <c r="D25"/>
  <c r="D107"/>
  <c r="D50"/>
  <c r="D17"/>
  <c r="D97"/>
  <c r="D60"/>
  <c r="D101"/>
  <c r="D73"/>
  <c r="D82"/>
  <c r="D88"/>
  <c r="D67"/>
  <c r="D90"/>
  <c r="D48"/>
  <c r="D94"/>
  <c r="D108"/>
  <c r="D39"/>
  <c r="D75"/>
  <c r="D59"/>
  <c r="D21"/>
  <c r="D41"/>
  <c r="D103"/>
  <c r="D15"/>
  <c r="D99"/>
  <c r="D81"/>
  <c r="D57"/>
  <c r="D11"/>
  <c r="D100"/>
  <c r="D43"/>
  <c r="D20"/>
  <c r="D71"/>
  <c r="D42"/>
  <c r="D110"/>
  <c r="D78"/>
  <c r="D58"/>
  <c r="D9"/>
  <c r="D92"/>
  <c r="D55"/>
  <c r="D89"/>
  <c r="D86"/>
  <c r="D31"/>
  <c r="D24"/>
  <c r="D40"/>
  <c r="D63"/>
  <c r="D35"/>
  <c r="D54"/>
  <c r="D14"/>
  <c r="D76"/>
  <c r="D74"/>
  <c r="D10"/>
  <c r="D30"/>
  <c r="D12"/>
  <c r="D68"/>
  <c r="D80"/>
  <c r="D84"/>
  <c r="D93"/>
  <c r="D69"/>
  <c r="D65"/>
  <c r="D33"/>
  <c r="D37"/>
  <c r="D52"/>
  <c r="D102"/>
  <c r="D106"/>
  <c r="D13"/>
  <c r="D104"/>
  <c r="D26"/>
  <c r="D7"/>
  <c r="D2"/>
  <c r="D22"/>
  <c r="D27"/>
  <c r="D83"/>
  <c r="D72"/>
  <c r="D87"/>
  <c r="D3"/>
  <c r="D8"/>
  <c r="D28"/>
  <c r="D109"/>
  <c r="D46"/>
  <c r="D95"/>
  <c r="D49"/>
  <c r="D23"/>
  <c r="D38"/>
  <c r="D61"/>
  <c r="D4"/>
  <c r="D32"/>
  <c r="D66"/>
  <c r="D85"/>
  <c r="D34"/>
  <c r="D6"/>
  <c r="D96"/>
  <c r="D44"/>
  <c r="D45"/>
  <c r="D18"/>
  <c r="D105"/>
  <c r="D5"/>
  <c r="D53"/>
  <c r="D91"/>
  <c r="D56"/>
  <c r="D36"/>
  <c r="D51"/>
  <c r="D19"/>
  <c r="D77"/>
  <c r="D98"/>
  <c r="D29"/>
  <c r="D79"/>
  <c r="D70"/>
  <c r="D47"/>
  <c r="D111"/>
  <c r="D62"/>
  <c r="I76" i="1" l="1"/>
  <c r="I77"/>
</calcChain>
</file>

<file path=xl/sharedStrings.xml><?xml version="1.0" encoding="utf-8"?>
<sst xmlns="http://schemas.openxmlformats.org/spreadsheetml/2006/main" count="300" uniqueCount="217">
  <si>
    <t xml:space="preserve">AIMS </t>
  </si>
  <si>
    <t xml:space="preserve">AlantNIRO </t>
  </si>
  <si>
    <t xml:space="preserve">BermudaInstOceanSci </t>
  </si>
  <si>
    <t xml:space="preserve">CEFAS </t>
  </si>
  <si>
    <t xml:space="preserve">CEMAREUK </t>
  </si>
  <si>
    <t xml:space="preserve">ChileanNavy </t>
  </si>
  <si>
    <t xml:space="preserve">CIAD </t>
  </si>
  <si>
    <t xml:space="preserve">CIBNOR </t>
  </si>
  <si>
    <t xml:space="preserve">CICESE </t>
  </si>
  <si>
    <t xml:space="preserve">CICIMAR </t>
  </si>
  <si>
    <t xml:space="preserve">CIEAMER </t>
  </si>
  <si>
    <t xml:space="preserve">ColegioPostgrad </t>
  </si>
  <si>
    <t xml:space="preserve">ConShelf </t>
  </si>
  <si>
    <t xml:space="preserve">CSIROMarLab </t>
  </si>
  <si>
    <t xml:space="preserve">DanishIFish </t>
  </si>
  <si>
    <t xml:space="preserve">DFOMarshall </t>
  </si>
  <si>
    <t xml:space="preserve">DFOStAndrews </t>
  </si>
  <si>
    <t xml:space="preserve">FAOFisheriesBranch </t>
  </si>
  <si>
    <t xml:space="preserve">FisheriesWA </t>
  </si>
  <si>
    <t xml:space="preserve">Gunter </t>
  </si>
  <si>
    <t xml:space="preserve">HatfieldMarSci </t>
  </si>
  <si>
    <t xml:space="preserve">HMS </t>
  </si>
  <si>
    <t xml:space="preserve">ICLARM </t>
  </si>
  <si>
    <t xml:space="preserve">ICML-UNAM </t>
  </si>
  <si>
    <t xml:space="preserve">IFMGEOMAR </t>
  </si>
  <si>
    <t xml:space="preserve">INIDEP </t>
  </si>
  <si>
    <t xml:space="preserve">InstBiolSouthSeas </t>
  </si>
  <si>
    <t xml:space="preserve">InstBosbouw </t>
  </si>
  <si>
    <t xml:space="preserve">INSTMTunisia </t>
  </si>
  <si>
    <t xml:space="preserve">INVEMARColombia </t>
  </si>
  <si>
    <t xml:space="preserve">KenyaMarFish </t>
  </si>
  <si>
    <t xml:space="preserve">LaJollaSWF </t>
  </si>
  <si>
    <t xml:space="preserve">LouisianaUMarCons </t>
  </si>
  <si>
    <t xml:space="preserve">MBLWHOI </t>
  </si>
  <si>
    <t xml:space="preserve">MinFishMarResNamibia </t>
  </si>
  <si>
    <t xml:space="preserve">MossLandingMBARI </t>
  </si>
  <si>
    <t xml:space="preserve">MoteMarine </t>
  </si>
  <si>
    <t xml:space="preserve">NatInstOceanIndia </t>
  </si>
  <si>
    <t xml:space="preserve">NIWA </t>
  </si>
  <si>
    <t xml:space="preserve">NMFSAukeBay </t>
  </si>
  <si>
    <t xml:space="preserve">NMFSNatMarMammal </t>
  </si>
  <si>
    <t xml:space="preserve">NMFSPanamaCity </t>
  </si>
  <si>
    <t xml:space="preserve">NMFSSantaCruz </t>
  </si>
  <si>
    <t xml:space="preserve">NSWFishResInst </t>
  </si>
  <si>
    <t xml:space="preserve">OIMB </t>
  </si>
  <si>
    <t xml:space="preserve">Rosenstiel </t>
  </si>
  <si>
    <t xml:space="preserve">RudBosInstLib </t>
  </si>
  <si>
    <t xml:space="preserve">RupAcadCtrMarSci </t>
  </si>
  <si>
    <t xml:space="preserve">SAIAB </t>
  </si>
  <si>
    <t xml:space="preserve">Sanibel </t>
  </si>
  <si>
    <t xml:space="preserve">SCarolinaDNR </t>
  </si>
  <si>
    <t xml:space="preserve">SeattleNWF </t>
  </si>
  <si>
    <t xml:space="preserve">SOPAC </t>
  </si>
  <si>
    <t xml:space="preserve">SPCNewCaledonia </t>
  </si>
  <si>
    <t xml:space="preserve">UEcosisAquat </t>
  </si>
  <si>
    <t xml:space="preserve">UHawaii </t>
  </si>
  <si>
    <t xml:space="preserve">UMCES </t>
  </si>
  <si>
    <t xml:space="preserve">UNAMIMSL </t>
  </si>
  <si>
    <t xml:space="preserve">UnivAustralChile </t>
  </si>
  <si>
    <t xml:space="preserve">UnivMagallanes </t>
  </si>
  <si>
    <t xml:space="preserve">UnivRepInstInvestPes </t>
  </si>
  <si>
    <t xml:space="preserve">Uvalparaiso </t>
  </si>
  <si>
    <t xml:space="preserve">VIMS </t>
  </si>
  <si>
    <t xml:space="preserve">VLIZ </t>
  </si>
  <si>
    <t xml:space="preserve">Wegener </t>
  </si>
  <si>
    <t xml:space="preserve">BedfordIO </t>
  </si>
  <si>
    <t xml:space="preserve">CalifAcadSci </t>
  </si>
  <si>
    <t xml:space="preserve">CIMIPCuba </t>
  </si>
  <si>
    <t xml:space="preserve">CRITFC </t>
  </si>
  <si>
    <t xml:space="preserve">CSUMB </t>
  </si>
  <si>
    <t xml:space="preserve">HonoluluSWF </t>
  </si>
  <si>
    <t xml:space="preserve">IDFPVChile </t>
  </si>
  <si>
    <t xml:space="preserve">MiamiNOAA </t>
  </si>
  <si>
    <t xml:space="preserve">NIFFRNigeria </t>
  </si>
  <si>
    <t xml:space="preserve">NMFSPFEL </t>
  </si>
  <si>
    <t xml:space="preserve">NOAABeaufort </t>
  </si>
  <si>
    <t xml:space="preserve">NOAASeattleReg </t>
  </si>
  <si>
    <t xml:space="preserve">NOAASEFC </t>
  </si>
  <si>
    <t xml:space="preserve">NOVA </t>
  </si>
  <si>
    <t xml:space="preserve">PellMarineSciLib </t>
  </si>
  <si>
    <t xml:space="preserve">UConnAveryPt </t>
  </si>
  <si>
    <t xml:space="preserve">UOIOCV </t>
  </si>
  <si>
    <t xml:space="preserve">Argentina </t>
  </si>
  <si>
    <t xml:space="preserve">Australia </t>
  </si>
  <si>
    <t xml:space="preserve">Belgium </t>
  </si>
  <si>
    <t xml:space="preserve">Bermuda </t>
  </si>
  <si>
    <t xml:space="preserve">Canada </t>
  </si>
  <si>
    <t xml:space="preserve">Chile </t>
  </si>
  <si>
    <t xml:space="preserve">Colombia </t>
  </si>
  <si>
    <t xml:space="preserve">Croatia </t>
  </si>
  <si>
    <t xml:space="preserve">Cuba </t>
  </si>
  <si>
    <t xml:space="preserve">Denmark </t>
  </si>
  <si>
    <t xml:space="preserve">Ecuador </t>
  </si>
  <si>
    <t xml:space="preserve">Fiji </t>
  </si>
  <si>
    <t xml:space="preserve">Germany </t>
  </si>
  <si>
    <t xml:space="preserve">Iceland </t>
  </si>
  <si>
    <t xml:space="preserve">India </t>
  </si>
  <si>
    <t xml:space="preserve">Israel </t>
  </si>
  <si>
    <t xml:space="preserve">Italy </t>
  </si>
  <si>
    <t xml:space="preserve">Kenya </t>
  </si>
  <si>
    <t xml:space="preserve">Malaysia </t>
  </si>
  <si>
    <t xml:space="preserve">Mexico </t>
  </si>
  <si>
    <t xml:space="preserve">Monaco </t>
  </si>
  <si>
    <t xml:space="preserve">Namibia </t>
  </si>
  <si>
    <t xml:space="preserve">New Caledonia </t>
  </si>
  <si>
    <t xml:space="preserve">New Zealand </t>
  </si>
  <si>
    <t xml:space="preserve">South Africa </t>
  </si>
  <si>
    <t xml:space="preserve">Spain </t>
  </si>
  <si>
    <t xml:space="preserve">Tunisia </t>
  </si>
  <si>
    <t xml:space="preserve">Ukraine </t>
  </si>
  <si>
    <t xml:space="preserve">United Kingdom </t>
  </si>
  <si>
    <t xml:space="preserve">Uruguay </t>
  </si>
  <si>
    <t xml:space="preserve">Nigeria </t>
  </si>
  <si>
    <t xml:space="preserve">Venezuela </t>
  </si>
  <si>
    <t>Lending Library</t>
  </si>
  <si>
    <t>Requests Received</t>
  </si>
  <si>
    <t>Borrowing Library</t>
  </si>
  <si>
    <t>Items Requested</t>
  </si>
  <si>
    <t>Borrowing Libraries</t>
  </si>
  <si>
    <t>Median</t>
  </si>
  <si>
    <t>Average</t>
  </si>
  <si>
    <t>Lending Libraries</t>
  </si>
  <si>
    <t>25 or more requests</t>
  </si>
  <si>
    <t>50 or more requests</t>
  </si>
  <si>
    <t>100 or more requests</t>
  </si>
  <si>
    <t>Median number of requests</t>
  </si>
  <si>
    <t>Average number of requests</t>
  </si>
  <si>
    <t>Fewer than 25 requests</t>
  </si>
  <si>
    <t>Requests per Week</t>
  </si>
  <si>
    <t>per week</t>
  </si>
  <si>
    <t>Percent</t>
  </si>
  <si>
    <t xml:space="preserve">BFA.FCNYM.UNLP.ARG </t>
  </si>
  <si>
    <t xml:space="preserve">CSMCRI_India </t>
  </si>
  <si>
    <t xml:space="preserve">DINARA </t>
  </si>
  <si>
    <t xml:space="preserve">FlandersHydrRes </t>
  </si>
  <si>
    <t xml:space="preserve">MarineHydrophysInst </t>
  </si>
  <si>
    <t xml:space="preserve">UnivEstMarBrasil </t>
  </si>
  <si>
    <t xml:space="preserve">CIAPSNECV </t>
  </si>
  <si>
    <t xml:space="preserve">United States </t>
  </si>
  <si>
    <t xml:space="preserve">CIIEMAD </t>
  </si>
  <si>
    <t xml:space="preserve">CNRSUMREPOC </t>
  </si>
  <si>
    <t xml:space="preserve">hafro </t>
  </si>
  <si>
    <t xml:space="preserve">ICES </t>
  </si>
  <si>
    <t xml:space="preserve">IDFG </t>
  </si>
  <si>
    <t xml:space="preserve">InstOceanogrBrazil </t>
  </si>
  <si>
    <t xml:space="preserve">SakhNIRO </t>
  </si>
  <si>
    <t xml:space="preserve">SeaFishGdynia </t>
  </si>
  <si>
    <t xml:space="preserve">UnityCollege </t>
  </si>
  <si>
    <t xml:space="preserve">UnivDelMarPuertoAnge </t>
  </si>
  <si>
    <t xml:space="preserve">Brazil </t>
  </si>
  <si>
    <t xml:space="preserve">Poland </t>
  </si>
  <si>
    <t xml:space="preserve">Bamfield </t>
  </si>
  <si>
    <t xml:space="preserve">DeptEnvConsWestAust </t>
  </si>
  <si>
    <t xml:space="preserve">DFAPBS </t>
  </si>
  <si>
    <t xml:space="preserve">GKSS </t>
  </si>
  <si>
    <t xml:space="preserve">InstAntarticoChileno </t>
  </si>
  <si>
    <t xml:space="preserve">InstInvestPescMar </t>
  </si>
  <si>
    <t xml:space="preserve">MuseeOceanMonaco </t>
  </si>
  <si>
    <t xml:space="preserve">SIBEColegioFrontera </t>
  </si>
  <si>
    <t xml:space="preserve">NEFSC </t>
  </si>
  <si>
    <t xml:space="preserve">Portugal </t>
  </si>
  <si>
    <t xml:space="preserve">DFOPacRegHq </t>
  </si>
  <si>
    <t xml:space="preserve">EstonianMarineInst </t>
  </si>
  <si>
    <t xml:space="preserve">FreshwaterBiolAssn </t>
  </si>
  <si>
    <t xml:space="preserve">IBMP/UNCOMA </t>
  </si>
  <si>
    <t xml:space="preserve">InstNacPescaEcuador </t>
  </si>
  <si>
    <t xml:space="preserve">InstOceanCuba </t>
  </si>
  <si>
    <t xml:space="preserve">ORC/Univ.Botswana </t>
  </si>
  <si>
    <t xml:space="preserve">SEAFDEC </t>
  </si>
  <si>
    <t xml:space="preserve">UPhilippinesMarSci </t>
  </si>
  <si>
    <t xml:space="preserve">INOCAREcuador </t>
  </si>
  <si>
    <t xml:space="preserve">NatSeaGrantDep </t>
  </si>
  <si>
    <t xml:space="preserve">Botswana </t>
  </si>
  <si>
    <t xml:space="preserve">Estonia </t>
  </si>
  <si>
    <t xml:space="preserve">Philippines </t>
  </si>
  <si>
    <t xml:space="preserve">AcuarioNCuba </t>
  </si>
  <si>
    <t xml:space="preserve">CMFRIIndia </t>
  </si>
  <si>
    <t xml:space="preserve">CroatiaOceanogFish </t>
  </si>
  <si>
    <t xml:space="preserve">IFASUnivDouala </t>
  </si>
  <si>
    <t xml:space="preserve">IFROIran </t>
  </si>
  <si>
    <t xml:space="preserve">KaradagNatRes </t>
  </si>
  <si>
    <t xml:space="preserve">marinescotland </t>
  </si>
  <si>
    <t xml:space="preserve">MARINSTLIBIRELAND </t>
  </si>
  <si>
    <t xml:space="preserve">MarTropenoekologieGe </t>
  </si>
  <si>
    <t xml:space="preserve">NatCentMarResGreece </t>
  </si>
  <si>
    <t xml:space="preserve">NUWCNewport </t>
  </si>
  <si>
    <t xml:space="preserve">Ostseeforschung </t>
  </si>
  <si>
    <t xml:space="preserve">CIFTIndia </t>
  </si>
  <si>
    <t xml:space="preserve">CIOHColombia </t>
  </si>
  <si>
    <t xml:space="preserve">NFRRIUganda </t>
  </si>
  <si>
    <t xml:space="preserve">Cameroon </t>
  </si>
  <si>
    <t xml:space="preserve">France </t>
  </si>
  <si>
    <t xml:space="preserve">Greece </t>
  </si>
  <si>
    <t xml:space="preserve">Iran </t>
  </si>
  <si>
    <t xml:space="preserve">Ireland </t>
  </si>
  <si>
    <t xml:space="preserve">Scotland </t>
  </si>
  <si>
    <t xml:space="preserve">Uganda </t>
  </si>
  <si>
    <t xml:space="preserve">CBPSUnivNairobi </t>
  </si>
  <si>
    <t xml:space="preserve">CentInvestAlimentaci </t>
  </si>
  <si>
    <t xml:space="preserve">DukeU </t>
  </si>
  <si>
    <t xml:space="preserve">FAU/HBOI </t>
  </si>
  <si>
    <t xml:space="preserve">FiskerDirektNorway </t>
  </si>
  <si>
    <t xml:space="preserve">InstMarAffTrinidad </t>
  </si>
  <si>
    <t xml:space="preserve">InstPorMarAtmosfera </t>
  </si>
  <si>
    <t xml:space="preserve">PIMRIS </t>
  </si>
  <si>
    <t xml:space="preserve">USEPAGulfEcolDiv </t>
  </si>
  <si>
    <t xml:space="preserve">USNavalOceanOff </t>
  </si>
  <si>
    <t>of 118 libraries</t>
  </si>
  <si>
    <t xml:space="preserve">PanamaCanalAuth </t>
  </si>
  <si>
    <t xml:space="preserve">PIASA </t>
  </si>
  <si>
    <t xml:space="preserve">SeychellesFishing </t>
  </si>
  <si>
    <t>of 75 libraries</t>
  </si>
  <si>
    <t xml:space="preserve">Norway </t>
  </si>
  <si>
    <t xml:space="preserve">Russia </t>
  </si>
  <si>
    <t xml:space="preserve">Trinidad and Tobago </t>
  </si>
  <si>
    <t xml:space="preserve">Panama </t>
  </si>
  <si>
    <t xml:space="preserve">Seychelles 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</si>
</sst>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2" fontId="0" fillId="0" borderId="1" xfId="0" applyNumberFormat="1" applyBorder="1"/>
    <xf numFmtId="10" fontId="0" fillId="0" borderId="0" xfId="0" applyNumberFormat="1"/>
    <xf numFmtId="2" fontId="0" fillId="0" borderId="2" xfId="0" applyNumberFormat="1" applyBorder="1"/>
    <xf numFmtId="0" fontId="3" fillId="0" borderId="0" xfId="0" applyFont="1"/>
  </cellXfs>
  <cellStyles count="1">
    <cellStyle name="Normal" xfId="0" builtinId="0"/>
  </cellStyles>
  <dxfs count="3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IAMSLIC Borrowing Requests 2012 - 2013</a:t>
            </a:r>
          </a:p>
        </c:rich>
      </c:tx>
      <c:layout>
        <c:manualLayout>
          <c:xMode val="edge"/>
          <c:yMode val="edge"/>
          <c:x val="0.16917958119556661"/>
          <c:y val="2.24375318714942E-2"/>
        </c:manualLayout>
      </c:layout>
      <c:spPr>
        <a:noFill/>
        <a:ln w="25400">
          <a:noFill/>
        </a:ln>
      </c:spPr>
    </c:title>
    <c:view3D>
      <c:hPercent val="30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765526469467237"/>
          <c:y val="3.0596634370219276E-3"/>
          <c:w val="0.7437198095291081"/>
          <c:h val="0.97394649435636693"/>
        </c:manualLayout>
      </c:layout>
      <c:bar3D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Requestors!$A$2:$A$119</c:f>
              <c:strCache>
                <c:ptCount val="118"/>
                <c:pt idx="0">
                  <c:v>BedfordIO </c:v>
                </c:pt>
                <c:pt idx="1">
                  <c:v>CBPSUnivNairobi </c:v>
                </c:pt>
                <c:pt idx="2">
                  <c:v>CentInvestAlimentaci </c:v>
                </c:pt>
                <c:pt idx="3">
                  <c:v>ConShelf </c:v>
                </c:pt>
                <c:pt idx="4">
                  <c:v>CSUMB </c:v>
                </c:pt>
                <c:pt idx="5">
                  <c:v>DFOPacRegHq </c:v>
                </c:pt>
                <c:pt idx="6">
                  <c:v>FAU/HBOI </c:v>
                </c:pt>
                <c:pt idx="7">
                  <c:v>ICML-UNAM </c:v>
                </c:pt>
                <c:pt idx="8">
                  <c:v>IFASUnivDouala </c:v>
                </c:pt>
                <c:pt idx="9">
                  <c:v>IFROIran </c:v>
                </c:pt>
                <c:pt idx="10">
                  <c:v>InstMarAffTrinidad </c:v>
                </c:pt>
                <c:pt idx="11">
                  <c:v>InstOceanCuba </c:v>
                </c:pt>
                <c:pt idx="12">
                  <c:v>LaJollaSWF </c:v>
                </c:pt>
                <c:pt idx="13">
                  <c:v>marinescotland </c:v>
                </c:pt>
                <c:pt idx="14">
                  <c:v>MarTropenoekologieGe </c:v>
                </c:pt>
                <c:pt idx="15">
                  <c:v>NMFSNatMarMammal </c:v>
                </c:pt>
                <c:pt idx="16">
                  <c:v>NMFSSantaCruz </c:v>
                </c:pt>
                <c:pt idx="17">
                  <c:v>NSWFishResInst </c:v>
                </c:pt>
                <c:pt idx="18">
                  <c:v>ORC/Univ.Botswana </c:v>
                </c:pt>
                <c:pt idx="19">
                  <c:v>Ostseeforschung </c:v>
                </c:pt>
                <c:pt idx="20">
                  <c:v>PIMRIS </c:v>
                </c:pt>
                <c:pt idx="21">
                  <c:v>Sanibel </c:v>
                </c:pt>
                <c:pt idx="22">
                  <c:v>SOPAC </c:v>
                </c:pt>
                <c:pt idx="23">
                  <c:v>UHawaii </c:v>
                </c:pt>
                <c:pt idx="24">
                  <c:v>UnityCollege </c:v>
                </c:pt>
                <c:pt idx="25">
                  <c:v>UnivRepInstInvestPes </c:v>
                </c:pt>
                <c:pt idx="26">
                  <c:v>USEPAGulfEcolDiv </c:v>
                </c:pt>
                <c:pt idx="27">
                  <c:v>USNavalOceanOff </c:v>
                </c:pt>
                <c:pt idx="28">
                  <c:v>Bamfield </c:v>
                </c:pt>
                <c:pt idx="29">
                  <c:v>CRITFC </c:v>
                </c:pt>
                <c:pt idx="30">
                  <c:v>IFMGEOMAR </c:v>
                </c:pt>
                <c:pt idx="31">
                  <c:v>INVEMARColombia </c:v>
                </c:pt>
                <c:pt idx="32">
                  <c:v>CICIMAR </c:v>
                </c:pt>
                <c:pt idx="33">
                  <c:v>DanishIFish </c:v>
                </c:pt>
                <c:pt idx="34">
                  <c:v>DFOMarshall </c:v>
                </c:pt>
                <c:pt idx="35">
                  <c:v>DukeU </c:v>
                </c:pt>
                <c:pt idx="36">
                  <c:v>InstAntarticoChileno </c:v>
                </c:pt>
                <c:pt idx="37">
                  <c:v>MoteMarine </c:v>
                </c:pt>
                <c:pt idx="38">
                  <c:v>SCarolinaDNR </c:v>
                </c:pt>
                <c:pt idx="39">
                  <c:v>INSTMTunisia </c:v>
                </c:pt>
                <c:pt idx="40">
                  <c:v>KaradagNatRes </c:v>
                </c:pt>
                <c:pt idx="41">
                  <c:v>NMFSPanamaCity </c:v>
                </c:pt>
                <c:pt idx="42">
                  <c:v>NUWCNewport </c:v>
                </c:pt>
                <c:pt idx="43">
                  <c:v>OIMB </c:v>
                </c:pt>
                <c:pt idx="44">
                  <c:v>FreshwaterBiolAssn </c:v>
                </c:pt>
                <c:pt idx="45">
                  <c:v>GKSS </c:v>
                </c:pt>
                <c:pt idx="46">
                  <c:v>HatfieldMarSci </c:v>
                </c:pt>
                <c:pt idx="47">
                  <c:v>SakhNIRO </c:v>
                </c:pt>
                <c:pt idx="48">
                  <c:v>IDFG </c:v>
                </c:pt>
                <c:pt idx="49">
                  <c:v>MossLandingMBARI </c:v>
                </c:pt>
                <c:pt idx="50">
                  <c:v>FlandersHydrRes </c:v>
                </c:pt>
                <c:pt idx="51">
                  <c:v>NOAASeattleReg </c:v>
                </c:pt>
                <c:pt idx="52">
                  <c:v>UPhilippinesMarSci </c:v>
                </c:pt>
                <c:pt idx="53">
                  <c:v>AcuarioNCuba </c:v>
                </c:pt>
                <c:pt idx="54">
                  <c:v>CEMAREUK </c:v>
                </c:pt>
                <c:pt idx="55">
                  <c:v>CSIROMarLab </c:v>
                </c:pt>
                <c:pt idx="56">
                  <c:v>InstOceanogrBrazil </c:v>
                </c:pt>
                <c:pt idx="57">
                  <c:v>FiskerDirektNorway </c:v>
                </c:pt>
                <c:pt idx="58">
                  <c:v>HMS </c:v>
                </c:pt>
                <c:pt idx="59">
                  <c:v>RupAcadCtrMarSci </c:v>
                </c:pt>
                <c:pt idx="60">
                  <c:v>NatCentMarResGreece </c:v>
                </c:pt>
                <c:pt idx="61">
                  <c:v>EstonianMarineInst </c:v>
                </c:pt>
                <c:pt idx="62">
                  <c:v>DFOStAndrews </c:v>
                </c:pt>
                <c:pt idx="63">
                  <c:v>NOVA </c:v>
                </c:pt>
                <c:pt idx="64">
                  <c:v>ChileanNavy </c:v>
                </c:pt>
                <c:pt idx="65">
                  <c:v>InstInvestPescMar </c:v>
                </c:pt>
                <c:pt idx="66">
                  <c:v>MARINSTLIBIRELAND </c:v>
                </c:pt>
                <c:pt idx="67">
                  <c:v>FAOFisheriesBranch </c:v>
                </c:pt>
                <c:pt idx="68">
                  <c:v>InstPorMarAtmosfera </c:v>
                </c:pt>
                <c:pt idx="69">
                  <c:v>NFRRIUganda </c:v>
                </c:pt>
                <c:pt idx="70">
                  <c:v>VIMS </c:v>
                </c:pt>
                <c:pt idx="71">
                  <c:v>CEFAS </c:v>
                </c:pt>
                <c:pt idx="72">
                  <c:v>ICES </c:v>
                </c:pt>
                <c:pt idx="73">
                  <c:v>NIWA </c:v>
                </c:pt>
                <c:pt idx="74">
                  <c:v>SeaFishGdynia </c:v>
                </c:pt>
                <c:pt idx="75">
                  <c:v>AIMS </c:v>
                </c:pt>
                <c:pt idx="76">
                  <c:v>MarineHydrophysInst </c:v>
                </c:pt>
                <c:pt idx="77">
                  <c:v>IDFPVChile </c:v>
                </c:pt>
                <c:pt idx="78">
                  <c:v>SAIAB </c:v>
                </c:pt>
                <c:pt idx="79">
                  <c:v>CroatiaOceanogFish </c:v>
                </c:pt>
                <c:pt idx="80">
                  <c:v>CNRSUMREPOC </c:v>
                </c:pt>
                <c:pt idx="81">
                  <c:v>CIIEMAD </c:v>
                </c:pt>
                <c:pt idx="82">
                  <c:v>DFAPBS </c:v>
                </c:pt>
                <c:pt idx="83">
                  <c:v>InstNacPescaEcuador </c:v>
                </c:pt>
                <c:pt idx="84">
                  <c:v>CMFRIIndia </c:v>
                </c:pt>
                <c:pt idx="85">
                  <c:v>INIDEP </c:v>
                </c:pt>
                <c:pt idx="86">
                  <c:v>BFA.FCNYM.UNLP.ARG </c:v>
                </c:pt>
                <c:pt idx="87">
                  <c:v>NMFSAukeBay </c:v>
                </c:pt>
                <c:pt idx="88">
                  <c:v>DeptEnvConsWestAust </c:v>
                </c:pt>
                <c:pt idx="89">
                  <c:v>CSMCRI_India </c:v>
                </c:pt>
                <c:pt idx="90">
                  <c:v>Wegener </c:v>
                </c:pt>
                <c:pt idx="91">
                  <c:v>DINARA </c:v>
                </c:pt>
                <c:pt idx="92">
                  <c:v>INOCAREcuador </c:v>
                </c:pt>
                <c:pt idx="93">
                  <c:v>CIEAMER </c:v>
                </c:pt>
                <c:pt idx="94">
                  <c:v>SeattleNWF </c:v>
                </c:pt>
                <c:pt idx="95">
                  <c:v>IBMP/UNCOMA </c:v>
                </c:pt>
                <c:pt idx="96">
                  <c:v>SIBEColegioFrontera </c:v>
                </c:pt>
                <c:pt idx="97">
                  <c:v>AlantNIRO </c:v>
                </c:pt>
                <c:pt idx="98">
                  <c:v>FisheriesWA </c:v>
                </c:pt>
                <c:pt idx="99">
                  <c:v>InstBiolSouthSeas </c:v>
                </c:pt>
                <c:pt idx="100">
                  <c:v>VLIZ </c:v>
                </c:pt>
                <c:pt idx="101">
                  <c:v>SPCNewCaledonia </c:v>
                </c:pt>
                <c:pt idx="102">
                  <c:v>NatInstOceanIndia </c:v>
                </c:pt>
                <c:pt idx="103">
                  <c:v>MuseeOceanMonaco </c:v>
                </c:pt>
                <c:pt idx="104">
                  <c:v>UnivMagallanes </c:v>
                </c:pt>
                <c:pt idx="105">
                  <c:v>BermudaInstOceanSci </c:v>
                </c:pt>
                <c:pt idx="106">
                  <c:v>ColegioPostgrad </c:v>
                </c:pt>
                <c:pt idx="107">
                  <c:v>Gunter </c:v>
                </c:pt>
                <c:pt idx="108">
                  <c:v>UEcosisAquat </c:v>
                </c:pt>
                <c:pt idx="109">
                  <c:v>UNAMIMSL </c:v>
                </c:pt>
                <c:pt idx="110">
                  <c:v>KenyaMarFish </c:v>
                </c:pt>
                <c:pt idx="111">
                  <c:v>UnivAustralChile </c:v>
                </c:pt>
                <c:pt idx="112">
                  <c:v>ICLARM </c:v>
                </c:pt>
                <c:pt idx="113">
                  <c:v>UnivEstMarBrasil </c:v>
                </c:pt>
                <c:pt idx="114">
                  <c:v>Uvalparaiso </c:v>
                </c:pt>
                <c:pt idx="115">
                  <c:v>RudBosInstLib </c:v>
                </c:pt>
                <c:pt idx="116">
                  <c:v>SEAFDEC </c:v>
                </c:pt>
                <c:pt idx="117">
                  <c:v>CIBNOR </c:v>
                </c:pt>
              </c:strCache>
            </c:strRef>
          </c:cat>
          <c:val>
            <c:numRef>
              <c:f>Requestors!$B$2:$B$119</c:f>
              <c:numCache>
                <c:formatCode>General</c:formatCode>
                <c:ptCount val="11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5</c:v>
                </c:pt>
                <c:pt idx="45">
                  <c:v>5</c:v>
                </c:pt>
                <c:pt idx="46">
                  <c:v>5</c:v>
                </c:pt>
                <c:pt idx="47">
                  <c:v>5</c:v>
                </c:pt>
                <c:pt idx="48">
                  <c:v>6</c:v>
                </c:pt>
                <c:pt idx="49">
                  <c:v>6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8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9</c:v>
                </c:pt>
                <c:pt idx="58">
                  <c:v>9</c:v>
                </c:pt>
                <c:pt idx="59">
                  <c:v>9</c:v>
                </c:pt>
                <c:pt idx="60">
                  <c:v>10</c:v>
                </c:pt>
                <c:pt idx="61">
                  <c:v>11</c:v>
                </c:pt>
                <c:pt idx="62">
                  <c:v>12</c:v>
                </c:pt>
                <c:pt idx="63">
                  <c:v>12</c:v>
                </c:pt>
                <c:pt idx="64">
                  <c:v>13</c:v>
                </c:pt>
                <c:pt idx="65">
                  <c:v>13</c:v>
                </c:pt>
                <c:pt idx="66">
                  <c:v>13</c:v>
                </c:pt>
                <c:pt idx="67">
                  <c:v>15</c:v>
                </c:pt>
                <c:pt idx="68">
                  <c:v>16</c:v>
                </c:pt>
                <c:pt idx="69">
                  <c:v>16</c:v>
                </c:pt>
                <c:pt idx="70">
                  <c:v>16</c:v>
                </c:pt>
                <c:pt idx="71">
                  <c:v>17</c:v>
                </c:pt>
                <c:pt idx="72">
                  <c:v>18</c:v>
                </c:pt>
                <c:pt idx="73">
                  <c:v>18</c:v>
                </c:pt>
                <c:pt idx="74">
                  <c:v>19</c:v>
                </c:pt>
                <c:pt idx="75">
                  <c:v>20</c:v>
                </c:pt>
                <c:pt idx="76">
                  <c:v>20</c:v>
                </c:pt>
                <c:pt idx="77">
                  <c:v>21</c:v>
                </c:pt>
                <c:pt idx="78">
                  <c:v>21</c:v>
                </c:pt>
                <c:pt idx="79">
                  <c:v>23</c:v>
                </c:pt>
                <c:pt idx="80">
                  <c:v>24</c:v>
                </c:pt>
                <c:pt idx="81">
                  <c:v>25</c:v>
                </c:pt>
                <c:pt idx="82">
                  <c:v>25</c:v>
                </c:pt>
                <c:pt idx="83">
                  <c:v>26</c:v>
                </c:pt>
                <c:pt idx="84">
                  <c:v>27</c:v>
                </c:pt>
                <c:pt idx="85">
                  <c:v>30</c:v>
                </c:pt>
                <c:pt idx="86">
                  <c:v>32</c:v>
                </c:pt>
                <c:pt idx="87">
                  <c:v>32</c:v>
                </c:pt>
                <c:pt idx="88">
                  <c:v>34</c:v>
                </c:pt>
                <c:pt idx="89">
                  <c:v>35</c:v>
                </c:pt>
                <c:pt idx="90">
                  <c:v>35</c:v>
                </c:pt>
                <c:pt idx="91">
                  <c:v>37</c:v>
                </c:pt>
                <c:pt idx="92">
                  <c:v>42</c:v>
                </c:pt>
                <c:pt idx="93">
                  <c:v>47</c:v>
                </c:pt>
                <c:pt idx="94">
                  <c:v>49</c:v>
                </c:pt>
                <c:pt idx="95">
                  <c:v>51</c:v>
                </c:pt>
                <c:pt idx="96">
                  <c:v>53</c:v>
                </c:pt>
                <c:pt idx="97">
                  <c:v>56</c:v>
                </c:pt>
                <c:pt idx="98">
                  <c:v>60</c:v>
                </c:pt>
                <c:pt idx="99">
                  <c:v>63</c:v>
                </c:pt>
                <c:pt idx="100">
                  <c:v>63</c:v>
                </c:pt>
                <c:pt idx="101">
                  <c:v>67</c:v>
                </c:pt>
                <c:pt idx="102">
                  <c:v>72</c:v>
                </c:pt>
                <c:pt idx="103">
                  <c:v>79</c:v>
                </c:pt>
                <c:pt idx="104">
                  <c:v>101</c:v>
                </c:pt>
                <c:pt idx="105">
                  <c:v>118</c:v>
                </c:pt>
                <c:pt idx="106">
                  <c:v>118</c:v>
                </c:pt>
                <c:pt idx="107">
                  <c:v>125</c:v>
                </c:pt>
                <c:pt idx="108">
                  <c:v>130</c:v>
                </c:pt>
                <c:pt idx="109">
                  <c:v>131</c:v>
                </c:pt>
                <c:pt idx="110">
                  <c:v>140</c:v>
                </c:pt>
                <c:pt idx="111">
                  <c:v>155</c:v>
                </c:pt>
                <c:pt idx="112">
                  <c:v>184</c:v>
                </c:pt>
                <c:pt idx="113">
                  <c:v>192</c:v>
                </c:pt>
                <c:pt idx="114">
                  <c:v>232</c:v>
                </c:pt>
                <c:pt idx="115">
                  <c:v>352</c:v>
                </c:pt>
                <c:pt idx="116">
                  <c:v>362</c:v>
                </c:pt>
                <c:pt idx="117">
                  <c:v>405</c:v>
                </c:pt>
              </c:numCache>
            </c:numRef>
          </c:val>
        </c:ser>
        <c:shape val="box"/>
        <c:axId val="128109568"/>
        <c:axId val="128115456"/>
        <c:axId val="0"/>
      </c:bar3DChart>
      <c:catAx>
        <c:axId val="128109568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15456"/>
        <c:crosses val="autoZero"/>
        <c:auto val="1"/>
        <c:lblAlgn val="ctr"/>
        <c:lblOffset val="100"/>
        <c:tickMarkSkip val="1"/>
      </c:catAx>
      <c:valAx>
        <c:axId val="128115456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Tenth Year Requests n=4322</a:t>
                </a:r>
              </a:p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rich>
          </c:tx>
          <c:layout>
            <c:manualLayout>
              <c:xMode val="edge"/>
              <c:yMode val="edge"/>
              <c:x val="0.28643268837626501"/>
              <c:y val="0.8796532381438061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8109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1" l="0.750000000000001" r="0.750000000000001" t="0.75000000000000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IAMSLIC Lending 2012 - 2013</a:t>
            </a:r>
          </a:p>
        </c:rich>
      </c:tx>
      <c:layout/>
      <c:spPr>
        <a:noFill/>
        <a:ln w="25400">
          <a:noFill/>
        </a:ln>
      </c:spPr>
    </c:title>
    <c:view3D>
      <c:hPercent val="53"/>
      <c:depthPercent val="100"/>
      <c:rAngAx val="1"/>
    </c:view3D>
    <c:floor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sideWall>
    <c:backWall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backWall>
    <c:plotArea>
      <c:layout/>
      <c:bar3DChart>
        <c:barDir val="bar"/>
        <c:grouping val="cluster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Lenders!$A$2:$A$76</c:f>
              <c:strCache>
                <c:ptCount val="75"/>
                <c:pt idx="0">
                  <c:v>IDFPVChile </c:v>
                </c:pt>
                <c:pt idx="1">
                  <c:v>NEFSC </c:v>
                </c:pt>
                <c:pt idx="2">
                  <c:v>NMFSPanamaCity </c:v>
                </c:pt>
                <c:pt idx="3">
                  <c:v>NMFSSantaCruz </c:v>
                </c:pt>
                <c:pt idx="4">
                  <c:v>PanamaCanalAuth </c:v>
                </c:pt>
                <c:pt idx="5">
                  <c:v>PIASA </c:v>
                </c:pt>
                <c:pt idx="6">
                  <c:v>SeychellesFishing </c:v>
                </c:pt>
                <c:pt idx="7">
                  <c:v>CIAPSNECV </c:v>
                </c:pt>
                <c:pt idx="8">
                  <c:v>CIOHColombia </c:v>
                </c:pt>
                <c:pt idx="9">
                  <c:v>hafro </c:v>
                </c:pt>
                <c:pt idx="10">
                  <c:v>NatSeaGrantDep </c:v>
                </c:pt>
                <c:pt idx="11">
                  <c:v>NMFSPFEL </c:v>
                </c:pt>
                <c:pt idx="12">
                  <c:v>NOAASEFC </c:v>
                </c:pt>
                <c:pt idx="13">
                  <c:v>UnivMagallanes </c:v>
                </c:pt>
                <c:pt idx="14">
                  <c:v>NFRRIUganda </c:v>
                </c:pt>
                <c:pt idx="15">
                  <c:v>NMFSNatMarMammal </c:v>
                </c:pt>
                <c:pt idx="16">
                  <c:v>UnivDelMarPuertoAnge </c:v>
                </c:pt>
                <c:pt idx="17">
                  <c:v>ICML-UNAM </c:v>
                </c:pt>
                <c:pt idx="18">
                  <c:v>ChileanNavy </c:v>
                </c:pt>
                <c:pt idx="19">
                  <c:v>FAOFisheriesBranch </c:v>
                </c:pt>
                <c:pt idx="20">
                  <c:v>KenyaMarFish </c:v>
                </c:pt>
                <c:pt idx="21">
                  <c:v>MiamiNOAA </c:v>
                </c:pt>
                <c:pt idx="22">
                  <c:v>MinFishMarResNamibia </c:v>
                </c:pt>
                <c:pt idx="23">
                  <c:v>NMFSAukeBay </c:v>
                </c:pt>
                <c:pt idx="24">
                  <c:v>CIMIPCuba </c:v>
                </c:pt>
                <c:pt idx="25">
                  <c:v>CRITFC </c:v>
                </c:pt>
                <c:pt idx="26">
                  <c:v>HonoluluSWF </c:v>
                </c:pt>
                <c:pt idx="27">
                  <c:v>NIFFRNigeria </c:v>
                </c:pt>
                <c:pt idx="28">
                  <c:v>UConnAveryPt </c:v>
                </c:pt>
                <c:pt idx="29">
                  <c:v>CIAD </c:v>
                </c:pt>
                <c:pt idx="30">
                  <c:v>CIFTIndia </c:v>
                </c:pt>
                <c:pt idx="31">
                  <c:v>VLIZ </c:v>
                </c:pt>
                <c:pt idx="32">
                  <c:v>OIMB </c:v>
                </c:pt>
                <c:pt idx="33">
                  <c:v>NOAASeattleReg </c:v>
                </c:pt>
                <c:pt idx="34">
                  <c:v>RudBosInstLib </c:v>
                </c:pt>
                <c:pt idx="35">
                  <c:v>InstBosbouw </c:v>
                </c:pt>
                <c:pt idx="36">
                  <c:v>BermudaInstOceanSci </c:v>
                </c:pt>
                <c:pt idx="37">
                  <c:v>NOVA </c:v>
                </c:pt>
                <c:pt idx="38">
                  <c:v>UOIOCV </c:v>
                </c:pt>
                <c:pt idx="39">
                  <c:v>FisheriesWA </c:v>
                </c:pt>
                <c:pt idx="40">
                  <c:v>SAIAB </c:v>
                </c:pt>
                <c:pt idx="41">
                  <c:v>UnivEstMarBrasil </c:v>
                </c:pt>
                <c:pt idx="42">
                  <c:v>CIEAMER </c:v>
                </c:pt>
                <c:pt idx="43">
                  <c:v>INVEMARColombia </c:v>
                </c:pt>
                <c:pt idx="44">
                  <c:v>NatCentMarResGreece </c:v>
                </c:pt>
                <c:pt idx="45">
                  <c:v>NOAABeaufort </c:v>
                </c:pt>
                <c:pt idx="46">
                  <c:v>CICIMAR </c:v>
                </c:pt>
                <c:pt idx="47">
                  <c:v>SEAFDEC </c:v>
                </c:pt>
                <c:pt idx="48">
                  <c:v>CICESE </c:v>
                </c:pt>
                <c:pt idx="49">
                  <c:v>INIDEP </c:v>
                </c:pt>
                <c:pt idx="50">
                  <c:v>LaJollaSWF </c:v>
                </c:pt>
                <c:pt idx="51">
                  <c:v>NatInstOceanIndia </c:v>
                </c:pt>
                <c:pt idx="52">
                  <c:v>UMCES </c:v>
                </c:pt>
                <c:pt idx="53">
                  <c:v>MoteMarine </c:v>
                </c:pt>
                <c:pt idx="54">
                  <c:v>CIBNOR </c:v>
                </c:pt>
                <c:pt idx="55">
                  <c:v>UNAMIMSL </c:v>
                </c:pt>
                <c:pt idx="56">
                  <c:v>CSUMB </c:v>
                </c:pt>
                <c:pt idx="57">
                  <c:v>MBLWHOI </c:v>
                </c:pt>
                <c:pt idx="58">
                  <c:v>DeptEnvConsWestAust </c:v>
                </c:pt>
                <c:pt idx="59">
                  <c:v>VIMS </c:v>
                </c:pt>
                <c:pt idx="60">
                  <c:v>IFMGEOMAR </c:v>
                </c:pt>
                <c:pt idx="61">
                  <c:v>SeattleNWF </c:v>
                </c:pt>
                <c:pt idx="62">
                  <c:v>Gunter </c:v>
                </c:pt>
                <c:pt idx="63">
                  <c:v>LouisianaUMarCons </c:v>
                </c:pt>
                <c:pt idx="64">
                  <c:v>BedfordIO </c:v>
                </c:pt>
                <c:pt idx="65">
                  <c:v>MossLandingMBARI </c:v>
                </c:pt>
                <c:pt idx="66">
                  <c:v>CSIROMarLab </c:v>
                </c:pt>
                <c:pt idx="67">
                  <c:v>CalifAcadSci </c:v>
                </c:pt>
                <c:pt idx="68">
                  <c:v>SCarolinaDNR </c:v>
                </c:pt>
                <c:pt idx="69">
                  <c:v>Rosenstiel </c:v>
                </c:pt>
                <c:pt idx="70">
                  <c:v>UHawaii </c:v>
                </c:pt>
                <c:pt idx="71">
                  <c:v>PellMarineSciLib </c:v>
                </c:pt>
                <c:pt idx="72">
                  <c:v>Wegener </c:v>
                </c:pt>
                <c:pt idx="73">
                  <c:v>HatfieldMarSci </c:v>
                </c:pt>
                <c:pt idx="74">
                  <c:v>HMS </c:v>
                </c:pt>
              </c:strCache>
            </c:strRef>
          </c:cat>
          <c:val>
            <c:numRef>
              <c:f>Lenders!$B$2:$B$76</c:f>
              <c:numCache>
                <c:formatCode>General</c:formatCode>
                <c:ptCount val="7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3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>
                  <c:v>9</c:v>
                </c:pt>
                <c:pt idx="26">
                  <c:v>9</c:v>
                </c:pt>
                <c:pt idx="27">
                  <c:v>10</c:v>
                </c:pt>
                <c:pt idx="28">
                  <c:v>10</c:v>
                </c:pt>
                <c:pt idx="29">
                  <c:v>11</c:v>
                </c:pt>
                <c:pt idx="30">
                  <c:v>11</c:v>
                </c:pt>
                <c:pt idx="31">
                  <c:v>11</c:v>
                </c:pt>
                <c:pt idx="32">
                  <c:v>13</c:v>
                </c:pt>
                <c:pt idx="33">
                  <c:v>14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19</c:v>
                </c:pt>
                <c:pt idx="39">
                  <c:v>20</c:v>
                </c:pt>
                <c:pt idx="40">
                  <c:v>20</c:v>
                </c:pt>
                <c:pt idx="41">
                  <c:v>21</c:v>
                </c:pt>
                <c:pt idx="42">
                  <c:v>23</c:v>
                </c:pt>
                <c:pt idx="43">
                  <c:v>23</c:v>
                </c:pt>
                <c:pt idx="44">
                  <c:v>23</c:v>
                </c:pt>
                <c:pt idx="45">
                  <c:v>26</c:v>
                </c:pt>
                <c:pt idx="46">
                  <c:v>33</c:v>
                </c:pt>
                <c:pt idx="47">
                  <c:v>34</c:v>
                </c:pt>
                <c:pt idx="48">
                  <c:v>36</c:v>
                </c:pt>
                <c:pt idx="49">
                  <c:v>36</c:v>
                </c:pt>
                <c:pt idx="50">
                  <c:v>36</c:v>
                </c:pt>
                <c:pt idx="51">
                  <c:v>36</c:v>
                </c:pt>
                <c:pt idx="52">
                  <c:v>36</c:v>
                </c:pt>
                <c:pt idx="53">
                  <c:v>38</c:v>
                </c:pt>
                <c:pt idx="54">
                  <c:v>42</c:v>
                </c:pt>
                <c:pt idx="55">
                  <c:v>43</c:v>
                </c:pt>
                <c:pt idx="56">
                  <c:v>49</c:v>
                </c:pt>
                <c:pt idx="57">
                  <c:v>69</c:v>
                </c:pt>
                <c:pt idx="58">
                  <c:v>76</c:v>
                </c:pt>
                <c:pt idx="59">
                  <c:v>80</c:v>
                </c:pt>
                <c:pt idx="60">
                  <c:v>85</c:v>
                </c:pt>
                <c:pt idx="61">
                  <c:v>97</c:v>
                </c:pt>
                <c:pt idx="62">
                  <c:v>123</c:v>
                </c:pt>
                <c:pt idx="63">
                  <c:v>126</c:v>
                </c:pt>
                <c:pt idx="64">
                  <c:v>130</c:v>
                </c:pt>
                <c:pt idx="65">
                  <c:v>142</c:v>
                </c:pt>
                <c:pt idx="66">
                  <c:v>166</c:v>
                </c:pt>
                <c:pt idx="67">
                  <c:v>167</c:v>
                </c:pt>
                <c:pt idx="68">
                  <c:v>209</c:v>
                </c:pt>
                <c:pt idx="69">
                  <c:v>245</c:v>
                </c:pt>
                <c:pt idx="70">
                  <c:v>245</c:v>
                </c:pt>
                <c:pt idx="71">
                  <c:v>273</c:v>
                </c:pt>
                <c:pt idx="72">
                  <c:v>398</c:v>
                </c:pt>
                <c:pt idx="73">
                  <c:v>422</c:v>
                </c:pt>
                <c:pt idx="74">
                  <c:v>434</c:v>
                </c:pt>
              </c:numCache>
            </c:numRef>
          </c:val>
        </c:ser>
        <c:shape val="box"/>
        <c:axId val="126420096"/>
        <c:axId val="126421632"/>
        <c:axId val="0"/>
      </c:bar3DChart>
      <c:catAx>
        <c:axId val="126420096"/>
        <c:scaling>
          <c:orientation val="minMax"/>
        </c:scaling>
        <c:axPos val="l"/>
        <c:numFmt formatCode="General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21632"/>
        <c:crosses val="autoZero"/>
        <c:auto val="1"/>
        <c:lblAlgn val="ctr"/>
        <c:lblOffset val="100"/>
        <c:tickLblSkip val="1"/>
        <c:tickMarkSkip val="1"/>
      </c:catAx>
      <c:valAx>
        <c:axId val="12642163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Tenth Year Requests n=4322</a:t>
                </a:r>
              </a:p>
            </c:rich>
          </c:tx>
          <c:layout>
            <c:manualLayout>
              <c:xMode val="edge"/>
              <c:yMode val="edge"/>
              <c:x val="0.34446210916799153"/>
              <c:y val="0.9039682224264553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20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0000000000001" l="0.750000000000001" r="0.750000000000001" t="0.75000000000000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Borrowing Requests by Country 2012 - 2013</a:t>
            </a:r>
          </a:p>
        </c:rich>
      </c:tx>
      <c:layout>
        <c:manualLayout>
          <c:xMode val="edge"/>
          <c:yMode val="edge"/>
          <c:x val="0.13694721825962924"/>
          <c:y val="2.6737967914438547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6405135520684735"/>
          <c:y val="0.11764713562151129"/>
          <c:w val="0.78601997146932967"/>
          <c:h val="0.8155085537400214"/>
        </c:manualLayout>
      </c:layout>
      <c:barChart>
        <c:barDir val="bar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'By Country'!$A$2:$A$46</c:f>
              <c:strCache>
                <c:ptCount val="45"/>
                <c:pt idx="0">
                  <c:v>Botswana </c:v>
                </c:pt>
                <c:pt idx="1">
                  <c:v>Cameroon </c:v>
                </c:pt>
                <c:pt idx="2">
                  <c:v>Scotland </c:v>
                </c:pt>
                <c:pt idx="3">
                  <c:v>Trinidad and Tobago </c:v>
                </c:pt>
                <c:pt idx="4">
                  <c:v>Colombia </c:v>
                </c:pt>
                <c:pt idx="5">
                  <c:v>Fiji </c:v>
                </c:pt>
                <c:pt idx="6">
                  <c:v>Iran </c:v>
                </c:pt>
                <c:pt idx="7">
                  <c:v>Tunisia </c:v>
                </c:pt>
                <c:pt idx="8">
                  <c:v>Cuba </c:v>
                </c:pt>
                <c:pt idx="9">
                  <c:v>Israel </c:v>
                </c:pt>
                <c:pt idx="10">
                  <c:v>Norway </c:v>
                </c:pt>
                <c:pt idx="11">
                  <c:v>Greece </c:v>
                </c:pt>
                <c:pt idx="12">
                  <c:v>Estonia </c:v>
                </c:pt>
                <c:pt idx="13">
                  <c:v>Ireland </c:v>
                </c:pt>
                <c:pt idx="14">
                  <c:v>Italy </c:v>
                </c:pt>
                <c:pt idx="15">
                  <c:v>Portugal </c:v>
                </c:pt>
                <c:pt idx="16">
                  <c:v>Uganda </c:v>
                </c:pt>
                <c:pt idx="17">
                  <c:v>New Zealand </c:v>
                </c:pt>
                <c:pt idx="18">
                  <c:v>Poland </c:v>
                </c:pt>
                <c:pt idx="19">
                  <c:v>Denmark </c:v>
                </c:pt>
                <c:pt idx="20">
                  <c:v>South Africa </c:v>
                </c:pt>
                <c:pt idx="21">
                  <c:v>France </c:v>
                </c:pt>
                <c:pt idx="22">
                  <c:v>United Kingdom </c:v>
                </c:pt>
                <c:pt idx="23">
                  <c:v>Uruguay </c:v>
                </c:pt>
                <c:pt idx="24">
                  <c:v>Canada </c:v>
                </c:pt>
                <c:pt idx="25">
                  <c:v>Germany </c:v>
                </c:pt>
                <c:pt idx="26">
                  <c:v>Russia </c:v>
                </c:pt>
                <c:pt idx="27">
                  <c:v>New Caledonia </c:v>
                </c:pt>
                <c:pt idx="28">
                  <c:v>Belgium </c:v>
                </c:pt>
                <c:pt idx="29">
                  <c:v>Monaco </c:v>
                </c:pt>
                <c:pt idx="30">
                  <c:v>Ukraine </c:v>
                </c:pt>
                <c:pt idx="31">
                  <c:v>Argentina </c:v>
                </c:pt>
                <c:pt idx="32">
                  <c:v>Bermuda </c:v>
                </c:pt>
                <c:pt idx="33">
                  <c:v>Australia </c:v>
                </c:pt>
                <c:pt idx="34">
                  <c:v>Spain </c:v>
                </c:pt>
                <c:pt idx="35">
                  <c:v>India </c:v>
                </c:pt>
                <c:pt idx="36">
                  <c:v>Kenya </c:v>
                </c:pt>
                <c:pt idx="37">
                  <c:v>Ecuador </c:v>
                </c:pt>
                <c:pt idx="38">
                  <c:v>Malaysia </c:v>
                </c:pt>
                <c:pt idx="39">
                  <c:v>Brazil </c:v>
                </c:pt>
                <c:pt idx="40">
                  <c:v>United States </c:v>
                </c:pt>
                <c:pt idx="41">
                  <c:v>Philippines </c:v>
                </c:pt>
                <c:pt idx="42">
                  <c:v>Croatia </c:v>
                </c:pt>
                <c:pt idx="43">
                  <c:v>Chile </c:v>
                </c:pt>
                <c:pt idx="44">
                  <c:v>Mexico </c:v>
                </c:pt>
              </c:strCache>
            </c:strRef>
          </c:cat>
          <c:val>
            <c:numRef>
              <c:f>'By Country'!$B$2:$B$46</c:f>
              <c:numCache>
                <c:formatCode>General</c:formatCode>
                <c:ptCount val="4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4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10</c:v>
                </c:pt>
                <c:pt idx="12">
                  <c:v>11</c:v>
                </c:pt>
                <c:pt idx="13">
                  <c:v>13</c:v>
                </c:pt>
                <c:pt idx="14">
                  <c:v>15</c:v>
                </c:pt>
                <c:pt idx="15">
                  <c:v>16</c:v>
                </c:pt>
                <c:pt idx="16">
                  <c:v>16</c:v>
                </c:pt>
                <c:pt idx="17">
                  <c:v>18</c:v>
                </c:pt>
                <c:pt idx="18">
                  <c:v>19</c:v>
                </c:pt>
                <c:pt idx="19">
                  <c:v>21</c:v>
                </c:pt>
                <c:pt idx="20">
                  <c:v>21</c:v>
                </c:pt>
                <c:pt idx="21">
                  <c:v>24</c:v>
                </c:pt>
                <c:pt idx="22">
                  <c:v>30</c:v>
                </c:pt>
                <c:pt idx="23">
                  <c:v>38</c:v>
                </c:pt>
                <c:pt idx="24">
                  <c:v>44</c:v>
                </c:pt>
                <c:pt idx="25">
                  <c:v>44</c:v>
                </c:pt>
                <c:pt idx="26">
                  <c:v>61</c:v>
                </c:pt>
                <c:pt idx="27">
                  <c:v>67</c:v>
                </c:pt>
                <c:pt idx="28">
                  <c:v>70</c:v>
                </c:pt>
                <c:pt idx="29">
                  <c:v>79</c:v>
                </c:pt>
                <c:pt idx="30">
                  <c:v>87</c:v>
                </c:pt>
                <c:pt idx="31">
                  <c:v>113</c:v>
                </c:pt>
                <c:pt idx="32">
                  <c:v>118</c:v>
                </c:pt>
                <c:pt idx="33">
                  <c:v>123</c:v>
                </c:pt>
                <c:pt idx="34">
                  <c:v>130</c:v>
                </c:pt>
                <c:pt idx="35">
                  <c:v>134</c:v>
                </c:pt>
                <c:pt idx="36">
                  <c:v>141</c:v>
                </c:pt>
                <c:pt idx="37">
                  <c:v>152</c:v>
                </c:pt>
                <c:pt idx="38">
                  <c:v>184</c:v>
                </c:pt>
                <c:pt idx="39">
                  <c:v>200</c:v>
                </c:pt>
                <c:pt idx="40">
                  <c:v>301</c:v>
                </c:pt>
                <c:pt idx="41">
                  <c:v>369</c:v>
                </c:pt>
                <c:pt idx="42">
                  <c:v>375</c:v>
                </c:pt>
                <c:pt idx="43">
                  <c:v>525</c:v>
                </c:pt>
                <c:pt idx="44">
                  <c:v>784</c:v>
                </c:pt>
              </c:numCache>
            </c:numRef>
          </c:val>
        </c:ser>
        <c:overlap val="100"/>
        <c:axId val="126479360"/>
        <c:axId val="151528192"/>
      </c:barChart>
      <c:catAx>
        <c:axId val="126479360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1528192"/>
        <c:crosses val="autoZero"/>
        <c:auto val="1"/>
        <c:lblAlgn val="ctr"/>
        <c:lblOffset val="100"/>
        <c:tickLblSkip val="1"/>
        <c:tickMarkSkip val="1"/>
      </c:catAx>
      <c:valAx>
        <c:axId val="151528192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479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Requests Received by Country 2012 - 2013</a:t>
            </a:r>
          </a:p>
        </c:rich>
      </c:tx>
      <c:layout/>
      <c:spPr>
        <a:noFill/>
        <a:ln w="25400">
          <a:noFill/>
        </a:ln>
      </c:spPr>
    </c:title>
    <c:plotArea>
      <c:layout/>
      <c:barChart>
        <c:barDir val="bar"/>
        <c:grouping val="stacked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'By Country'!$A$54:$A$79</c:f>
              <c:strCache>
                <c:ptCount val="26"/>
                <c:pt idx="0">
                  <c:v>Panama </c:v>
                </c:pt>
                <c:pt idx="1">
                  <c:v>Seychelles </c:v>
                </c:pt>
                <c:pt idx="2">
                  <c:v>Iceland </c:v>
                </c:pt>
                <c:pt idx="3">
                  <c:v>Uganda </c:v>
                </c:pt>
                <c:pt idx="4">
                  <c:v>Italy </c:v>
                </c:pt>
                <c:pt idx="5">
                  <c:v>Kenya </c:v>
                </c:pt>
                <c:pt idx="6">
                  <c:v>Namibia </c:v>
                </c:pt>
                <c:pt idx="7">
                  <c:v>Chile </c:v>
                </c:pt>
                <c:pt idx="8">
                  <c:v>Cuba </c:v>
                </c:pt>
                <c:pt idx="9">
                  <c:v>Nigeria </c:v>
                </c:pt>
                <c:pt idx="10">
                  <c:v>Croatia </c:v>
                </c:pt>
                <c:pt idx="11">
                  <c:v>Bermuda </c:v>
                </c:pt>
                <c:pt idx="12">
                  <c:v>South Africa </c:v>
                </c:pt>
                <c:pt idx="13">
                  <c:v>Brazil </c:v>
                </c:pt>
                <c:pt idx="14">
                  <c:v>Venezuela </c:v>
                </c:pt>
                <c:pt idx="15">
                  <c:v>Greece </c:v>
                </c:pt>
                <c:pt idx="16">
                  <c:v>Colombia </c:v>
                </c:pt>
                <c:pt idx="17">
                  <c:v>Belgium </c:v>
                </c:pt>
                <c:pt idx="18">
                  <c:v>Philippines </c:v>
                </c:pt>
                <c:pt idx="19">
                  <c:v>Argentina </c:v>
                </c:pt>
                <c:pt idx="20">
                  <c:v>India </c:v>
                </c:pt>
                <c:pt idx="21">
                  <c:v>Canada </c:v>
                </c:pt>
                <c:pt idx="22">
                  <c:v>Mexico </c:v>
                </c:pt>
                <c:pt idx="23">
                  <c:v>Australia </c:v>
                </c:pt>
                <c:pt idx="24">
                  <c:v>Germany </c:v>
                </c:pt>
                <c:pt idx="25">
                  <c:v>United States </c:v>
                </c:pt>
              </c:strCache>
            </c:strRef>
          </c:cat>
          <c:val>
            <c:numRef>
              <c:f>'By Country'!$B$54:$B$79</c:f>
              <c:numCache>
                <c:formatCode>General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9</c:v>
                </c:pt>
                <c:pt idx="8">
                  <c:v>9</c:v>
                </c:pt>
                <c:pt idx="9">
                  <c:v>10</c:v>
                </c:pt>
                <c:pt idx="10">
                  <c:v>14</c:v>
                </c:pt>
                <c:pt idx="11">
                  <c:v>16</c:v>
                </c:pt>
                <c:pt idx="12">
                  <c:v>20</c:v>
                </c:pt>
                <c:pt idx="13">
                  <c:v>21</c:v>
                </c:pt>
                <c:pt idx="14">
                  <c:v>21</c:v>
                </c:pt>
                <c:pt idx="15">
                  <c:v>23</c:v>
                </c:pt>
                <c:pt idx="16">
                  <c:v>25</c:v>
                </c:pt>
                <c:pt idx="17">
                  <c:v>26</c:v>
                </c:pt>
                <c:pt idx="18">
                  <c:v>34</c:v>
                </c:pt>
                <c:pt idx="19">
                  <c:v>36</c:v>
                </c:pt>
                <c:pt idx="20">
                  <c:v>47</c:v>
                </c:pt>
                <c:pt idx="21">
                  <c:v>130</c:v>
                </c:pt>
                <c:pt idx="22">
                  <c:v>162</c:v>
                </c:pt>
                <c:pt idx="23">
                  <c:v>262</c:v>
                </c:pt>
                <c:pt idx="24">
                  <c:v>483</c:v>
                </c:pt>
                <c:pt idx="25">
                  <c:v>2949</c:v>
                </c:pt>
              </c:numCache>
            </c:numRef>
          </c:val>
        </c:ser>
        <c:ser>
          <c:idx val="1"/>
          <c:order val="1"/>
          <c:cat>
            <c:strRef>
              <c:f>'By Country'!$A$54:$A$79</c:f>
              <c:strCache>
                <c:ptCount val="26"/>
                <c:pt idx="0">
                  <c:v>Panama </c:v>
                </c:pt>
                <c:pt idx="1">
                  <c:v>Seychelles </c:v>
                </c:pt>
                <c:pt idx="2">
                  <c:v>Iceland </c:v>
                </c:pt>
                <c:pt idx="3">
                  <c:v>Uganda </c:v>
                </c:pt>
                <c:pt idx="4">
                  <c:v>Italy </c:v>
                </c:pt>
                <c:pt idx="5">
                  <c:v>Kenya </c:v>
                </c:pt>
                <c:pt idx="6">
                  <c:v>Namibia </c:v>
                </c:pt>
                <c:pt idx="7">
                  <c:v>Chile </c:v>
                </c:pt>
                <c:pt idx="8">
                  <c:v>Cuba </c:v>
                </c:pt>
                <c:pt idx="9">
                  <c:v>Nigeria </c:v>
                </c:pt>
                <c:pt idx="10">
                  <c:v>Croatia </c:v>
                </c:pt>
                <c:pt idx="11">
                  <c:v>Bermuda </c:v>
                </c:pt>
                <c:pt idx="12">
                  <c:v>South Africa </c:v>
                </c:pt>
                <c:pt idx="13">
                  <c:v>Brazil </c:v>
                </c:pt>
                <c:pt idx="14">
                  <c:v>Venezuela </c:v>
                </c:pt>
                <c:pt idx="15">
                  <c:v>Greece </c:v>
                </c:pt>
                <c:pt idx="16">
                  <c:v>Colombia </c:v>
                </c:pt>
                <c:pt idx="17">
                  <c:v>Belgium </c:v>
                </c:pt>
                <c:pt idx="18">
                  <c:v>Philippines </c:v>
                </c:pt>
                <c:pt idx="19">
                  <c:v>Argentina </c:v>
                </c:pt>
                <c:pt idx="20">
                  <c:v>India </c:v>
                </c:pt>
                <c:pt idx="21">
                  <c:v>Canada </c:v>
                </c:pt>
                <c:pt idx="22">
                  <c:v>Mexico </c:v>
                </c:pt>
                <c:pt idx="23">
                  <c:v>Australia </c:v>
                </c:pt>
                <c:pt idx="24">
                  <c:v>Germany </c:v>
                </c:pt>
                <c:pt idx="25">
                  <c:v>United States </c:v>
                </c:pt>
              </c:strCache>
            </c:strRef>
          </c:cat>
          <c:val>
            <c:numRef>
              <c:f>'By Country'!$C$54:$C$79</c:f>
              <c:numCache>
                <c:formatCode>0.00%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1E-3</c:v>
                </c:pt>
                <c:pt idx="4">
                  <c:v>1E-3</c:v>
                </c:pt>
                <c:pt idx="5">
                  <c:v>1E-3</c:v>
                </c:pt>
                <c:pt idx="6">
                  <c:v>1E-3</c:v>
                </c:pt>
                <c:pt idx="7">
                  <c:v>2E-3</c:v>
                </c:pt>
                <c:pt idx="8">
                  <c:v>2E-3</c:v>
                </c:pt>
                <c:pt idx="9">
                  <c:v>2E-3</c:v>
                </c:pt>
                <c:pt idx="10">
                  <c:v>3.0000000000000001E-3</c:v>
                </c:pt>
                <c:pt idx="11">
                  <c:v>4.0000000000000001E-3</c:v>
                </c:pt>
                <c:pt idx="12">
                  <c:v>5.0000000000000001E-3</c:v>
                </c:pt>
                <c:pt idx="13">
                  <c:v>5.0000000000000001E-3</c:v>
                </c:pt>
                <c:pt idx="14">
                  <c:v>5.0000000000000001E-3</c:v>
                </c:pt>
                <c:pt idx="15">
                  <c:v>5.0000000000000001E-3</c:v>
                </c:pt>
                <c:pt idx="16">
                  <c:v>6.0000000000000001E-3</c:v>
                </c:pt>
                <c:pt idx="17">
                  <c:v>6.0000000000000001E-3</c:v>
                </c:pt>
                <c:pt idx="18">
                  <c:v>8.0000000000000002E-3</c:v>
                </c:pt>
                <c:pt idx="19">
                  <c:v>8.0000000000000002E-3</c:v>
                </c:pt>
                <c:pt idx="20">
                  <c:v>1.0999999999999999E-2</c:v>
                </c:pt>
                <c:pt idx="21">
                  <c:v>0.03</c:v>
                </c:pt>
                <c:pt idx="22">
                  <c:v>3.6999999999999998E-2</c:v>
                </c:pt>
                <c:pt idx="23">
                  <c:v>6.0999999999999999E-2</c:v>
                </c:pt>
                <c:pt idx="24">
                  <c:v>0.112</c:v>
                </c:pt>
                <c:pt idx="25">
                  <c:v>0.68200000000000005</c:v>
                </c:pt>
              </c:numCache>
            </c:numRef>
          </c:val>
        </c:ser>
        <c:overlap val="100"/>
        <c:axId val="152007424"/>
        <c:axId val="152008960"/>
      </c:barChart>
      <c:catAx>
        <c:axId val="152007424"/>
        <c:scaling>
          <c:orientation val="minMax"/>
        </c:scaling>
        <c:axPos val="l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008960"/>
        <c:crosses val="autoZero"/>
        <c:auto val="1"/>
        <c:lblAlgn val="ctr"/>
        <c:lblOffset val="100"/>
        <c:tickLblSkip val="1"/>
        <c:tickMarkSkip val="1"/>
      </c:catAx>
      <c:valAx>
        <c:axId val="152008960"/>
        <c:scaling>
          <c:orientation val="minMax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20074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0</xdr:row>
      <xdr:rowOff>28575</xdr:rowOff>
    </xdr:from>
    <xdr:to>
      <xdr:col>13</xdr:col>
      <xdr:colOff>342900</xdr:colOff>
      <xdr:row>128</xdr:row>
      <xdr:rowOff>123825</xdr:rowOff>
    </xdr:to>
    <xdr:graphicFrame macro="">
      <xdr:nvGraphicFramePr>
        <xdr:cNvPr id="20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0</xdr:row>
      <xdr:rowOff>47625</xdr:rowOff>
    </xdr:from>
    <xdr:to>
      <xdr:col>13</xdr:col>
      <xdr:colOff>600075</xdr:colOff>
      <xdr:row>73</xdr:row>
      <xdr:rowOff>152400</xdr:rowOff>
    </xdr:to>
    <xdr:graphicFrame macro="">
      <xdr:nvGraphicFramePr>
        <xdr:cNvPr id="103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0</xdr:row>
      <xdr:rowOff>85724</xdr:rowOff>
    </xdr:from>
    <xdr:to>
      <xdr:col>16</xdr:col>
      <xdr:colOff>400050</xdr:colOff>
      <xdr:row>45</xdr:row>
      <xdr:rowOff>104774</xdr:rowOff>
    </xdr:to>
    <xdr:graphicFrame macro="">
      <xdr:nvGraphicFramePr>
        <xdr:cNvPr id="30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152400</xdr:colOff>
      <xdr:row>52</xdr:row>
      <xdr:rowOff>9525</xdr:rowOff>
    </xdr:from>
    <xdr:to>
      <xdr:col>14</xdr:col>
      <xdr:colOff>142875</xdr:colOff>
      <xdr:row>75</xdr:row>
      <xdr:rowOff>142875</xdr:rowOff>
    </xdr:to>
    <xdr:graphicFrame macro="">
      <xdr:nvGraphicFramePr>
        <xdr:cNvPr id="309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4"/>
  <sheetViews>
    <sheetView tabSelected="1" workbookViewId="0"/>
  </sheetViews>
  <sheetFormatPr defaultRowHeight="12.75"/>
  <cols>
    <col min="1" max="1" width="21.140625" customWidth="1"/>
    <col min="2" max="2" width="10.5703125" customWidth="1"/>
    <col min="4" max="4" width="9.85546875" customWidth="1"/>
  </cols>
  <sheetData>
    <row r="1" spans="1:4" ht="26.25" customHeight="1">
      <c r="A1" s="1" t="s">
        <v>116</v>
      </c>
      <c r="B1" s="5" t="s">
        <v>117</v>
      </c>
      <c r="C1" s="6" t="s">
        <v>130</v>
      </c>
      <c r="D1" s="7" t="s">
        <v>128</v>
      </c>
    </row>
    <row r="2" spans="1:4" ht="12.75" customHeight="1">
      <c r="A2" t="s">
        <v>65</v>
      </c>
      <c r="B2">
        <v>1</v>
      </c>
      <c r="C2" s="9">
        <v>0</v>
      </c>
      <c r="D2" s="8">
        <f t="shared" ref="D2:D33" si="0">B2/52</f>
        <v>1.9230769230769232E-2</v>
      </c>
    </row>
    <row r="3" spans="1:4" ht="12.75" customHeight="1">
      <c r="A3" t="s">
        <v>197</v>
      </c>
      <c r="B3">
        <v>1</v>
      </c>
      <c r="C3" s="9">
        <v>0</v>
      </c>
      <c r="D3" s="8">
        <f t="shared" si="0"/>
        <v>1.9230769230769232E-2</v>
      </c>
    </row>
    <row r="4" spans="1:4" ht="12.75" customHeight="1">
      <c r="A4" t="s">
        <v>198</v>
      </c>
      <c r="B4">
        <v>1</v>
      </c>
      <c r="C4" s="9">
        <v>0</v>
      </c>
      <c r="D4" s="8">
        <f t="shared" si="0"/>
        <v>1.9230769230769232E-2</v>
      </c>
    </row>
    <row r="5" spans="1:4" ht="12.75" customHeight="1">
      <c r="A5" t="s">
        <v>12</v>
      </c>
      <c r="B5">
        <v>1</v>
      </c>
      <c r="C5" s="9">
        <v>0</v>
      </c>
      <c r="D5" s="8">
        <f t="shared" si="0"/>
        <v>1.9230769230769232E-2</v>
      </c>
    </row>
    <row r="6" spans="1:4" ht="12.75" customHeight="1">
      <c r="A6" t="s">
        <v>69</v>
      </c>
      <c r="B6">
        <v>1</v>
      </c>
      <c r="C6" s="9">
        <v>0</v>
      </c>
      <c r="D6" s="8">
        <f t="shared" si="0"/>
        <v>1.9230769230769232E-2</v>
      </c>
    </row>
    <row r="7" spans="1:4" ht="12.75" customHeight="1">
      <c r="A7" t="s">
        <v>161</v>
      </c>
      <c r="B7">
        <v>1</v>
      </c>
      <c r="C7" s="9">
        <v>0</v>
      </c>
      <c r="D7" s="8">
        <f t="shared" si="0"/>
        <v>1.9230769230769232E-2</v>
      </c>
    </row>
    <row r="8" spans="1:4" ht="12.75" customHeight="1">
      <c r="A8" t="s">
        <v>200</v>
      </c>
      <c r="B8">
        <v>1</v>
      </c>
      <c r="C8" s="9">
        <v>0</v>
      </c>
      <c r="D8" s="8">
        <f t="shared" si="0"/>
        <v>1.9230769230769232E-2</v>
      </c>
    </row>
    <row r="9" spans="1:4" ht="12.75" customHeight="1">
      <c r="A9" t="s">
        <v>23</v>
      </c>
      <c r="B9">
        <v>1</v>
      </c>
      <c r="C9" s="9">
        <v>0</v>
      </c>
      <c r="D9" s="8">
        <f t="shared" si="0"/>
        <v>1.9230769230769232E-2</v>
      </c>
    </row>
    <row r="10" spans="1:4" ht="12.75" customHeight="1">
      <c r="A10" t="s">
        <v>178</v>
      </c>
      <c r="B10">
        <v>1</v>
      </c>
      <c r="C10" s="9">
        <v>0</v>
      </c>
      <c r="D10" s="8">
        <f t="shared" si="0"/>
        <v>1.9230769230769232E-2</v>
      </c>
    </row>
    <row r="11" spans="1:4" ht="12.75" customHeight="1">
      <c r="A11" t="s">
        <v>179</v>
      </c>
      <c r="B11">
        <v>1</v>
      </c>
      <c r="C11" s="9">
        <v>0</v>
      </c>
      <c r="D11" s="8">
        <f t="shared" si="0"/>
        <v>1.9230769230769232E-2</v>
      </c>
    </row>
    <row r="12" spans="1:4" ht="12.75" customHeight="1">
      <c r="A12" t="s">
        <v>202</v>
      </c>
      <c r="B12">
        <v>1</v>
      </c>
      <c r="C12" s="9">
        <v>0</v>
      </c>
      <c r="D12" s="8">
        <f t="shared" si="0"/>
        <v>1.9230769230769232E-2</v>
      </c>
    </row>
    <row r="13" spans="1:4" ht="12.75" customHeight="1">
      <c r="A13" t="s">
        <v>166</v>
      </c>
      <c r="B13">
        <v>1</v>
      </c>
      <c r="C13" s="9">
        <v>0</v>
      </c>
      <c r="D13" s="8">
        <f t="shared" si="0"/>
        <v>1.9230769230769232E-2</v>
      </c>
    </row>
    <row r="14" spans="1:4" ht="12.75" customHeight="1">
      <c r="A14" t="s">
        <v>31</v>
      </c>
      <c r="B14">
        <v>1</v>
      </c>
      <c r="C14" s="9">
        <v>0</v>
      </c>
      <c r="D14" s="8">
        <f t="shared" si="0"/>
        <v>1.9230769230769232E-2</v>
      </c>
    </row>
    <row r="15" spans="1:4" ht="12.75" customHeight="1">
      <c r="A15" t="s">
        <v>181</v>
      </c>
      <c r="B15">
        <v>1</v>
      </c>
      <c r="C15" s="9">
        <v>0</v>
      </c>
      <c r="D15" s="8">
        <f t="shared" si="0"/>
        <v>1.9230769230769232E-2</v>
      </c>
    </row>
    <row r="16" spans="1:4" ht="12.75" customHeight="1">
      <c r="A16" t="s">
        <v>183</v>
      </c>
      <c r="B16">
        <v>1</v>
      </c>
      <c r="C16" s="9">
        <v>0</v>
      </c>
      <c r="D16" s="8">
        <f t="shared" si="0"/>
        <v>1.9230769230769232E-2</v>
      </c>
    </row>
    <row r="17" spans="1:4" ht="12.75" customHeight="1">
      <c r="A17" t="s">
        <v>40</v>
      </c>
      <c r="B17">
        <v>1</v>
      </c>
      <c r="C17" s="9">
        <v>0</v>
      </c>
      <c r="D17" s="8">
        <f t="shared" si="0"/>
        <v>1.9230769230769232E-2</v>
      </c>
    </row>
    <row r="18" spans="1:4" ht="12.75" customHeight="1">
      <c r="A18" t="s">
        <v>42</v>
      </c>
      <c r="B18">
        <v>1</v>
      </c>
      <c r="C18" s="9">
        <v>0</v>
      </c>
      <c r="D18" s="8">
        <f t="shared" si="0"/>
        <v>1.9230769230769232E-2</v>
      </c>
    </row>
    <row r="19" spans="1:4" ht="12.75" customHeight="1">
      <c r="A19" t="s">
        <v>43</v>
      </c>
      <c r="B19">
        <v>1</v>
      </c>
      <c r="C19" s="9">
        <v>0</v>
      </c>
      <c r="D19" s="8">
        <f t="shared" si="0"/>
        <v>1.9230769230769232E-2</v>
      </c>
    </row>
    <row r="20" spans="1:4" ht="12.75" customHeight="1">
      <c r="A20" t="s">
        <v>167</v>
      </c>
      <c r="B20">
        <v>1</v>
      </c>
      <c r="C20" s="9">
        <v>0</v>
      </c>
      <c r="D20" s="8">
        <f t="shared" si="0"/>
        <v>1.9230769230769232E-2</v>
      </c>
    </row>
    <row r="21" spans="1:4" ht="12.75" customHeight="1">
      <c r="A21" t="s">
        <v>186</v>
      </c>
      <c r="B21">
        <v>1</v>
      </c>
      <c r="C21" s="9">
        <v>0</v>
      </c>
      <c r="D21" s="8">
        <f t="shared" si="0"/>
        <v>1.9230769230769232E-2</v>
      </c>
    </row>
    <row r="22" spans="1:4" ht="12.75" customHeight="1">
      <c r="A22" t="s">
        <v>204</v>
      </c>
      <c r="B22">
        <v>1</v>
      </c>
      <c r="C22" s="9">
        <v>0</v>
      </c>
      <c r="D22" s="8">
        <f t="shared" si="0"/>
        <v>1.9230769230769232E-2</v>
      </c>
    </row>
    <row r="23" spans="1:4" ht="12.75" customHeight="1">
      <c r="A23" t="s">
        <v>49</v>
      </c>
      <c r="B23">
        <v>1</v>
      </c>
      <c r="C23" s="9">
        <v>0</v>
      </c>
      <c r="D23" s="8">
        <f t="shared" si="0"/>
        <v>1.9230769230769232E-2</v>
      </c>
    </row>
    <row r="24" spans="1:4" ht="12.75" customHeight="1">
      <c r="A24" t="s">
        <v>52</v>
      </c>
      <c r="B24">
        <v>1</v>
      </c>
      <c r="C24" s="9">
        <v>0</v>
      </c>
      <c r="D24" s="8">
        <f t="shared" si="0"/>
        <v>1.9230769230769232E-2</v>
      </c>
    </row>
    <row r="25" spans="1:4" ht="12.75" customHeight="1">
      <c r="A25" t="s">
        <v>55</v>
      </c>
      <c r="B25">
        <v>1</v>
      </c>
      <c r="C25" s="9">
        <v>0</v>
      </c>
      <c r="D25" s="8">
        <f t="shared" si="0"/>
        <v>1.9230769230769232E-2</v>
      </c>
    </row>
    <row r="26" spans="1:4" ht="12.75" customHeight="1">
      <c r="A26" t="s">
        <v>147</v>
      </c>
      <c r="B26">
        <v>1</v>
      </c>
      <c r="C26" s="9">
        <v>0</v>
      </c>
      <c r="D26" s="8">
        <f t="shared" si="0"/>
        <v>1.9230769230769232E-2</v>
      </c>
    </row>
    <row r="27" spans="1:4" ht="12.75" customHeight="1">
      <c r="A27" t="s">
        <v>60</v>
      </c>
      <c r="B27">
        <v>1</v>
      </c>
      <c r="C27" s="9">
        <v>0</v>
      </c>
      <c r="D27" s="8">
        <f t="shared" si="0"/>
        <v>1.9230769230769232E-2</v>
      </c>
    </row>
    <row r="28" spans="1:4" ht="12.75" customHeight="1">
      <c r="A28" t="s">
        <v>205</v>
      </c>
      <c r="B28">
        <v>1</v>
      </c>
      <c r="C28" s="9">
        <v>0</v>
      </c>
      <c r="D28" s="8">
        <f t="shared" si="0"/>
        <v>1.9230769230769232E-2</v>
      </c>
    </row>
    <row r="29" spans="1:4" ht="12.75" customHeight="1">
      <c r="A29" t="s">
        <v>206</v>
      </c>
      <c r="B29">
        <v>1</v>
      </c>
      <c r="C29" s="9">
        <v>0</v>
      </c>
      <c r="D29" s="8">
        <f t="shared" si="0"/>
        <v>1.9230769230769232E-2</v>
      </c>
    </row>
    <row r="30" spans="1:4" ht="12.75" customHeight="1">
      <c r="A30" t="s">
        <v>151</v>
      </c>
      <c r="B30">
        <v>2</v>
      </c>
      <c r="C30" s="9">
        <v>0</v>
      </c>
      <c r="D30" s="8">
        <f t="shared" si="0"/>
        <v>3.8461538461538464E-2</v>
      </c>
    </row>
    <row r="31" spans="1:4" ht="12.75" customHeight="1">
      <c r="A31" t="s">
        <v>68</v>
      </c>
      <c r="B31">
        <v>2</v>
      </c>
      <c r="C31" s="9">
        <v>0</v>
      </c>
      <c r="D31" s="8">
        <f t="shared" si="0"/>
        <v>3.8461538461538464E-2</v>
      </c>
    </row>
    <row r="32" spans="1:4" ht="12.75" customHeight="1">
      <c r="A32" t="s">
        <v>24</v>
      </c>
      <c r="B32">
        <v>2</v>
      </c>
      <c r="C32" s="9">
        <v>0</v>
      </c>
      <c r="D32" s="8">
        <f t="shared" si="0"/>
        <v>3.8461538461538464E-2</v>
      </c>
    </row>
    <row r="33" spans="1:4" ht="12.75" customHeight="1">
      <c r="A33" t="s">
        <v>29</v>
      </c>
      <c r="B33">
        <v>2</v>
      </c>
      <c r="C33" s="9">
        <v>0</v>
      </c>
      <c r="D33" s="8">
        <f t="shared" si="0"/>
        <v>3.8461538461538464E-2</v>
      </c>
    </row>
    <row r="34" spans="1:4" ht="12.75" customHeight="1">
      <c r="A34" t="s">
        <v>9</v>
      </c>
      <c r="B34">
        <v>3</v>
      </c>
      <c r="C34" s="9">
        <v>1E-3</v>
      </c>
      <c r="D34" s="8">
        <f t="shared" ref="D34:D65" si="1">B34/52</f>
        <v>5.7692307692307696E-2</v>
      </c>
    </row>
    <row r="35" spans="1:4" ht="12.75" customHeight="1">
      <c r="A35" t="s">
        <v>14</v>
      </c>
      <c r="B35">
        <v>3</v>
      </c>
      <c r="C35" s="9">
        <v>1E-3</v>
      </c>
      <c r="D35" s="8">
        <f t="shared" si="1"/>
        <v>5.7692307692307696E-2</v>
      </c>
    </row>
    <row r="36" spans="1:4" ht="12.75" customHeight="1">
      <c r="A36" t="s">
        <v>15</v>
      </c>
      <c r="B36">
        <v>3</v>
      </c>
      <c r="C36" s="9">
        <v>1E-3</v>
      </c>
      <c r="D36" s="8">
        <f t="shared" si="1"/>
        <v>5.7692307692307696E-2</v>
      </c>
    </row>
    <row r="37" spans="1:4" ht="12.75" customHeight="1">
      <c r="A37" t="s">
        <v>199</v>
      </c>
      <c r="B37">
        <v>3</v>
      </c>
      <c r="C37" s="9">
        <v>1E-3</v>
      </c>
      <c r="D37" s="8">
        <f t="shared" si="1"/>
        <v>5.7692307692307696E-2</v>
      </c>
    </row>
    <row r="38" spans="1:4" ht="12.75" customHeight="1">
      <c r="A38" t="s">
        <v>155</v>
      </c>
      <c r="B38">
        <v>3</v>
      </c>
      <c r="C38" s="9">
        <v>1E-3</v>
      </c>
      <c r="D38" s="8">
        <f t="shared" si="1"/>
        <v>5.7692307692307696E-2</v>
      </c>
    </row>
    <row r="39" spans="1:4" ht="12.75" customHeight="1">
      <c r="A39" t="s">
        <v>36</v>
      </c>
      <c r="B39">
        <v>3</v>
      </c>
      <c r="C39" s="9">
        <v>1E-3</v>
      </c>
      <c r="D39" s="8">
        <f t="shared" si="1"/>
        <v>5.7692307692307696E-2</v>
      </c>
    </row>
    <row r="40" spans="1:4" ht="12.75" customHeight="1">
      <c r="A40" t="s">
        <v>50</v>
      </c>
      <c r="B40">
        <v>3</v>
      </c>
      <c r="C40" s="9">
        <v>1E-3</v>
      </c>
      <c r="D40" s="8">
        <f t="shared" si="1"/>
        <v>5.7692307692307696E-2</v>
      </c>
    </row>
    <row r="41" spans="1:4" ht="12.75" customHeight="1">
      <c r="A41" t="s">
        <v>28</v>
      </c>
      <c r="B41">
        <v>4</v>
      </c>
      <c r="C41" s="9">
        <v>1E-3</v>
      </c>
      <c r="D41" s="8">
        <f t="shared" si="1"/>
        <v>7.6923076923076927E-2</v>
      </c>
    </row>
    <row r="42" spans="1:4" ht="12.75" customHeight="1">
      <c r="A42" t="s">
        <v>180</v>
      </c>
      <c r="B42">
        <v>4</v>
      </c>
      <c r="C42" s="9">
        <v>1E-3</v>
      </c>
      <c r="D42" s="8">
        <f t="shared" si="1"/>
        <v>7.6923076923076927E-2</v>
      </c>
    </row>
    <row r="43" spans="1:4" ht="12.75" customHeight="1">
      <c r="A43" t="s">
        <v>41</v>
      </c>
      <c r="B43">
        <v>4</v>
      </c>
      <c r="C43" s="9">
        <v>1E-3</v>
      </c>
      <c r="D43" s="8">
        <f t="shared" si="1"/>
        <v>7.6923076923076927E-2</v>
      </c>
    </row>
    <row r="44" spans="1:4" ht="12.75" customHeight="1">
      <c r="A44" t="s">
        <v>185</v>
      </c>
      <c r="B44">
        <v>4</v>
      </c>
      <c r="C44" s="9">
        <v>1E-3</v>
      </c>
      <c r="D44" s="8">
        <f t="shared" si="1"/>
        <v>7.6923076923076927E-2</v>
      </c>
    </row>
    <row r="45" spans="1:4" ht="12.75" customHeight="1">
      <c r="A45" t="s">
        <v>44</v>
      </c>
      <c r="B45">
        <v>4</v>
      </c>
      <c r="C45" s="9">
        <v>1E-3</v>
      </c>
      <c r="D45" s="8">
        <f t="shared" si="1"/>
        <v>7.6923076923076927E-2</v>
      </c>
    </row>
    <row r="46" spans="1:4" ht="12.75" customHeight="1">
      <c r="A46" t="s">
        <v>163</v>
      </c>
      <c r="B46">
        <v>5</v>
      </c>
      <c r="C46" s="9">
        <v>1E-3</v>
      </c>
      <c r="D46" s="8">
        <f t="shared" si="1"/>
        <v>9.6153846153846159E-2</v>
      </c>
    </row>
    <row r="47" spans="1:4" ht="12.75" customHeight="1">
      <c r="A47" t="s">
        <v>154</v>
      </c>
      <c r="B47">
        <v>5</v>
      </c>
      <c r="C47" s="9">
        <v>1E-3</v>
      </c>
      <c r="D47" s="8">
        <f t="shared" si="1"/>
        <v>9.6153846153846159E-2</v>
      </c>
    </row>
    <row r="48" spans="1:4" ht="12.75" customHeight="1">
      <c r="A48" t="s">
        <v>20</v>
      </c>
      <c r="B48">
        <v>5</v>
      </c>
      <c r="C48" s="9">
        <v>1E-3</v>
      </c>
      <c r="D48" s="8">
        <f t="shared" si="1"/>
        <v>9.6153846153846159E-2</v>
      </c>
    </row>
    <row r="49" spans="1:4" ht="12.75" customHeight="1">
      <c r="A49" t="s">
        <v>145</v>
      </c>
      <c r="B49">
        <v>5</v>
      </c>
      <c r="C49" s="9">
        <v>1E-3</v>
      </c>
      <c r="D49" s="8">
        <f t="shared" si="1"/>
        <v>9.6153846153846159E-2</v>
      </c>
    </row>
    <row r="50" spans="1:4" ht="12.75" customHeight="1">
      <c r="A50" t="s">
        <v>143</v>
      </c>
      <c r="B50">
        <v>6</v>
      </c>
      <c r="C50" s="9">
        <v>1E-3</v>
      </c>
      <c r="D50" s="8">
        <f t="shared" si="1"/>
        <v>0.11538461538461539</v>
      </c>
    </row>
    <row r="51" spans="1:4" ht="12.75" customHeight="1">
      <c r="A51" t="s">
        <v>35</v>
      </c>
      <c r="B51">
        <v>6</v>
      </c>
      <c r="C51" s="9">
        <v>1E-3</v>
      </c>
      <c r="D51" s="8">
        <f t="shared" si="1"/>
        <v>0.11538461538461539</v>
      </c>
    </row>
    <row r="52" spans="1:4" ht="12.75" customHeight="1">
      <c r="A52" t="s">
        <v>134</v>
      </c>
      <c r="B52">
        <v>7</v>
      </c>
      <c r="C52" s="9">
        <v>2E-3</v>
      </c>
      <c r="D52" s="8">
        <f t="shared" si="1"/>
        <v>0.13461538461538461</v>
      </c>
    </row>
    <row r="53" spans="1:4" ht="12.75" customHeight="1">
      <c r="A53" t="s">
        <v>76</v>
      </c>
      <c r="B53">
        <v>7</v>
      </c>
      <c r="C53" s="9">
        <v>2E-3</v>
      </c>
      <c r="D53" s="8">
        <f t="shared" si="1"/>
        <v>0.13461538461538461</v>
      </c>
    </row>
    <row r="54" spans="1:4" ht="12.75" customHeight="1">
      <c r="A54" t="s">
        <v>169</v>
      </c>
      <c r="B54">
        <v>7</v>
      </c>
      <c r="C54" s="9">
        <v>2E-3</v>
      </c>
      <c r="D54" s="8">
        <f t="shared" si="1"/>
        <v>0.13461538461538461</v>
      </c>
    </row>
    <row r="55" spans="1:4" ht="12.75" customHeight="1">
      <c r="A55" t="s">
        <v>175</v>
      </c>
      <c r="B55">
        <v>8</v>
      </c>
      <c r="C55" s="9">
        <v>2E-3</v>
      </c>
      <c r="D55" s="8">
        <f t="shared" si="1"/>
        <v>0.15384615384615385</v>
      </c>
    </row>
    <row r="56" spans="1:4" ht="12.75" customHeight="1">
      <c r="A56" t="s">
        <v>4</v>
      </c>
      <c r="B56">
        <v>8</v>
      </c>
      <c r="C56" s="9">
        <v>2E-3</v>
      </c>
      <c r="D56" s="8">
        <f t="shared" si="1"/>
        <v>0.15384615384615385</v>
      </c>
    </row>
    <row r="57" spans="1:4" ht="12.75" customHeight="1">
      <c r="A57" t="s">
        <v>13</v>
      </c>
      <c r="B57">
        <v>8</v>
      </c>
      <c r="C57" s="9">
        <v>2E-3</v>
      </c>
      <c r="D57" s="8">
        <f t="shared" si="1"/>
        <v>0.15384615384615385</v>
      </c>
    </row>
    <row r="58" spans="1:4" ht="12.75" customHeight="1">
      <c r="A58" t="s">
        <v>144</v>
      </c>
      <c r="B58">
        <v>8</v>
      </c>
      <c r="C58" s="9">
        <v>2E-3</v>
      </c>
      <c r="D58" s="8">
        <f t="shared" si="1"/>
        <v>0.15384615384615385</v>
      </c>
    </row>
    <row r="59" spans="1:4" ht="12.75" customHeight="1">
      <c r="A59" t="s">
        <v>201</v>
      </c>
      <c r="B59">
        <v>9</v>
      </c>
      <c r="C59" s="9">
        <v>2E-3</v>
      </c>
      <c r="D59" s="8">
        <f t="shared" si="1"/>
        <v>0.17307692307692307</v>
      </c>
    </row>
    <row r="60" spans="1:4" ht="12.75" customHeight="1">
      <c r="A60" t="s">
        <v>21</v>
      </c>
      <c r="B60">
        <v>9</v>
      </c>
      <c r="C60" s="9">
        <v>2E-3</v>
      </c>
      <c r="D60" s="8">
        <f t="shared" si="1"/>
        <v>0.17307692307692307</v>
      </c>
    </row>
    <row r="61" spans="1:4">
      <c r="A61" t="s">
        <v>47</v>
      </c>
      <c r="B61">
        <v>9</v>
      </c>
      <c r="C61" s="9">
        <v>2E-3</v>
      </c>
      <c r="D61" s="8">
        <f t="shared" si="1"/>
        <v>0.17307692307692307</v>
      </c>
    </row>
    <row r="62" spans="1:4">
      <c r="A62" t="s">
        <v>184</v>
      </c>
      <c r="B62">
        <v>10</v>
      </c>
      <c r="C62" s="9">
        <v>2E-3</v>
      </c>
      <c r="D62" s="8">
        <f t="shared" si="1"/>
        <v>0.19230769230769232</v>
      </c>
    </row>
    <row r="63" spans="1:4">
      <c r="A63" t="s">
        <v>162</v>
      </c>
      <c r="B63">
        <v>11</v>
      </c>
      <c r="C63" s="9">
        <v>3.0000000000000001E-3</v>
      </c>
      <c r="D63" s="8">
        <f t="shared" si="1"/>
        <v>0.21153846153846154</v>
      </c>
    </row>
    <row r="64" spans="1:4">
      <c r="A64" t="s">
        <v>16</v>
      </c>
      <c r="B64">
        <v>12</v>
      </c>
      <c r="C64" s="9">
        <v>3.0000000000000001E-3</v>
      </c>
      <c r="D64" s="8">
        <f t="shared" si="1"/>
        <v>0.23076923076923078</v>
      </c>
    </row>
    <row r="65" spans="1:4">
      <c r="A65" t="s">
        <v>78</v>
      </c>
      <c r="B65">
        <v>12</v>
      </c>
      <c r="C65" s="9">
        <v>3.0000000000000001E-3</v>
      </c>
      <c r="D65" s="8">
        <f t="shared" si="1"/>
        <v>0.23076923076923078</v>
      </c>
    </row>
    <row r="66" spans="1:4">
      <c r="A66" t="s">
        <v>5</v>
      </c>
      <c r="B66">
        <v>13</v>
      </c>
      <c r="C66" s="9">
        <v>3.0000000000000001E-3</v>
      </c>
      <c r="D66" s="8">
        <f t="shared" ref="D66:D97" si="2">B66/52</f>
        <v>0.25</v>
      </c>
    </row>
    <row r="67" spans="1:4">
      <c r="A67" t="s">
        <v>156</v>
      </c>
      <c r="B67">
        <v>13</v>
      </c>
      <c r="C67" s="9">
        <v>3.0000000000000001E-3</v>
      </c>
      <c r="D67" s="8">
        <f t="shared" si="2"/>
        <v>0.25</v>
      </c>
    </row>
    <row r="68" spans="1:4">
      <c r="A68" t="s">
        <v>182</v>
      </c>
      <c r="B68">
        <v>13</v>
      </c>
      <c r="C68" s="9">
        <v>3.0000000000000001E-3</v>
      </c>
      <c r="D68" s="8">
        <f t="shared" si="2"/>
        <v>0.25</v>
      </c>
    </row>
    <row r="69" spans="1:4">
      <c r="A69" t="s">
        <v>17</v>
      </c>
      <c r="B69">
        <v>15</v>
      </c>
      <c r="C69" s="9">
        <v>3.0000000000000001E-3</v>
      </c>
      <c r="D69" s="8">
        <f t="shared" si="2"/>
        <v>0.28846153846153844</v>
      </c>
    </row>
    <row r="70" spans="1:4">
      <c r="A70" t="s">
        <v>203</v>
      </c>
      <c r="B70">
        <v>16</v>
      </c>
      <c r="C70" s="9">
        <v>4.0000000000000001E-3</v>
      </c>
      <c r="D70" s="8">
        <f t="shared" si="2"/>
        <v>0.30769230769230771</v>
      </c>
    </row>
    <row r="71" spans="1:4">
      <c r="A71" t="s">
        <v>189</v>
      </c>
      <c r="B71">
        <v>16</v>
      </c>
      <c r="C71" s="9">
        <v>4.0000000000000001E-3</v>
      </c>
      <c r="D71" s="8">
        <f t="shared" si="2"/>
        <v>0.30769230769230771</v>
      </c>
    </row>
    <row r="72" spans="1:4">
      <c r="A72" t="s">
        <v>62</v>
      </c>
      <c r="B72">
        <v>16</v>
      </c>
      <c r="C72" s="9">
        <v>4.0000000000000001E-3</v>
      </c>
      <c r="D72" s="8">
        <f t="shared" si="2"/>
        <v>0.30769230769230771</v>
      </c>
    </row>
    <row r="73" spans="1:4">
      <c r="A73" t="s">
        <v>3</v>
      </c>
      <c r="B73">
        <v>17</v>
      </c>
      <c r="C73" s="9">
        <v>4.0000000000000001E-3</v>
      </c>
      <c r="D73" s="8">
        <f t="shared" si="2"/>
        <v>0.32692307692307693</v>
      </c>
    </row>
    <row r="74" spans="1:4">
      <c r="A74" t="s">
        <v>142</v>
      </c>
      <c r="B74">
        <v>18</v>
      </c>
      <c r="C74" s="9">
        <v>4.0000000000000001E-3</v>
      </c>
      <c r="D74" s="8">
        <f t="shared" si="2"/>
        <v>0.34615384615384615</v>
      </c>
    </row>
    <row r="75" spans="1:4">
      <c r="A75" t="s">
        <v>38</v>
      </c>
      <c r="B75">
        <v>18</v>
      </c>
      <c r="C75" s="9">
        <v>4.0000000000000001E-3</v>
      </c>
      <c r="D75" s="8">
        <f t="shared" si="2"/>
        <v>0.34615384615384615</v>
      </c>
    </row>
    <row r="76" spans="1:4">
      <c r="A76" t="s">
        <v>146</v>
      </c>
      <c r="B76">
        <v>19</v>
      </c>
      <c r="C76" s="9">
        <v>4.0000000000000001E-3</v>
      </c>
      <c r="D76" s="8">
        <f t="shared" si="2"/>
        <v>0.36538461538461536</v>
      </c>
    </row>
    <row r="77" spans="1:4">
      <c r="A77" t="s">
        <v>0</v>
      </c>
      <c r="B77">
        <v>20</v>
      </c>
      <c r="C77" s="9">
        <v>5.0000000000000001E-3</v>
      </c>
      <c r="D77" s="8">
        <f t="shared" si="2"/>
        <v>0.38461538461538464</v>
      </c>
    </row>
    <row r="78" spans="1:4">
      <c r="A78" t="s">
        <v>135</v>
      </c>
      <c r="B78">
        <v>20</v>
      </c>
      <c r="C78" s="9">
        <v>5.0000000000000001E-3</v>
      </c>
      <c r="D78" s="8">
        <f t="shared" si="2"/>
        <v>0.38461538461538464</v>
      </c>
    </row>
    <row r="79" spans="1:4">
      <c r="A79" t="s">
        <v>71</v>
      </c>
      <c r="B79">
        <v>21</v>
      </c>
      <c r="C79" s="9">
        <v>5.0000000000000001E-3</v>
      </c>
      <c r="D79" s="8">
        <f t="shared" si="2"/>
        <v>0.40384615384615385</v>
      </c>
    </row>
    <row r="80" spans="1:4">
      <c r="A80" t="s">
        <v>48</v>
      </c>
      <c r="B80">
        <v>21</v>
      </c>
      <c r="C80" s="9">
        <v>5.0000000000000001E-3</v>
      </c>
      <c r="D80" s="8">
        <f t="shared" si="2"/>
        <v>0.40384615384615385</v>
      </c>
    </row>
    <row r="81" spans="1:4">
      <c r="A81" t="s">
        <v>177</v>
      </c>
      <c r="B81">
        <v>23</v>
      </c>
      <c r="C81" s="9">
        <v>5.0000000000000001E-3</v>
      </c>
      <c r="D81" s="8">
        <f t="shared" si="2"/>
        <v>0.44230769230769229</v>
      </c>
    </row>
    <row r="82" spans="1:4">
      <c r="A82" t="s">
        <v>140</v>
      </c>
      <c r="B82">
        <v>24</v>
      </c>
      <c r="C82" s="9">
        <v>6.0000000000000001E-3</v>
      </c>
      <c r="D82" s="8">
        <f t="shared" si="2"/>
        <v>0.46153846153846156</v>
      </c>
    </row>
    <row r="83" spans="1:4">
      <c r="A83" t="s">
        <v>139</v>
      </c>
      <c r="B83">
        <v>25</v>
      </c>
      <c r="C83" s="9">
        <v>6.0000000000000001E-3</v>
      </c>
      <c r="D83" s="8">
        <f t="shared" si="2"/>
        <v>0.48076923076923078</v>
      </c>
    </row>
    <row r="84" spans="1:4">
      <c r="A84" t="s">
        <v>153</v>
      </c>
      <c r="B84">
        <v>25</v>
      </c>
      <c r="C84" s="9">
        <v>6.0000000000000001E-3</v>
      </c>
      <c r="D84" s="8">
        <f t="shared" si="2"/>
        <v>0.48076923076923078</v>
      </c>
    </row>
    <row r="85" spans="1:4">
      <c r="A85" t="s">
        <v>165</v>
      </c>
      <c r="B85">
        <v>26</v>
      </c>
      <c r="C85" s="9">
        <v>6.0000000000000001E-3</v>
      </c>
      <c r="D85" s="8">
        <f t="shared" si="2"/>
        <v>0.5</v>
      </c>
    </row>
    <row r="86" spans="1:4">
      <c r="A86" t="s">
        <v>176</v>
      </c>
      <c r="B86">
        <v>27</v>
      </c>
      <c r="C86" s="9">
        <v>6.0000000000000001E-3</v>
      </c>
      <c r="D86" s="8">
        <f t="shared" si="2"/>
        <v>0.51923076923076927</v>
      </c>
    </row>
    <row r="87" spans="1:4">
      <c r="A87" t="s">
        <v>25</v>
      </c>
      <c r="B87">
        <v>30</v>
      </c>
      <c r="C87" s="9">
        <v>7.0000000000000001E-3</v>
      </c>
      <c r="D87" s="8">
        <f t="shared" si="2"/>
        <v>0.57692307692307687</v>
      </c>
    </row>
    <row r="88" spans="1:4">
      <c r="A88" t="s">
        <v>131</v>
      </c>
      <c r="B88">
        <v>32</v>
      </c>
      <c r="C88" s="9">
        <v>7.0000000000000001E-3</v>
      </c>
      <c r="D88" s="8">
        <f t="shared" si="2"/>
        <v>0.61538461538461542</v>
      </c>
    </row>
    <row r="89" spans="1:4">
      <c r="A89" t="s">
        <v>39</v>
      </c>
      <c r="B89">
        <v>32</v>
      </c>
      <c r="C89" s="9">
        <v>7.0000000000000001E-3</v>
      </c>
      <c r="D89" s="8">
        <f t="shared" si="2"/>
        <v>0.61538461538461542</v>
      </c>
    </row>
    <row r="90" spans="1:4">
      <c r="A90" t="s">
        <v>152</v>
      </c>
      <c r="B90">
        <v>34</v>
      </c>
      <c r="C90" s="9">
        <v>8.0000000000000002E-3</v>
      </c>
      <c r="D90" s="8">
        <f t="shared" si="2"/>
        <v>0.65384615384615385</v>
      </c>
    </row>
    <row r="91" spans="1:4">
      <c r="A91" t="s">
        <v>132</v>
      </c>
      <c r="B91">
        <v>35</v>
      </c>
      <c r="C91" s="9">
        <v>8.0000000000000002E-3</v>
      </c>
      <c r="D91" s="8">
        <f t="shared" si="2"/>
        <v>0.67307692307692313</v>
      </c>
    </row>
    <row r="92" spans="1:4">
      <c r="A92" t="s">
        <v>64</v>
      </c>
      <c r="B92">
        <v>35</v>
      </c>
      <c r="C92" s="9">
        <v>8.0000000000000002E-3</v>
      </c>
      <c r="D92" s="8">
        <f t="shared" si="2"/>
        <v>0.67307692307692313</v>
      </c>
    </row>
    <row r="93" spans="1:4">
      <c r="A93" t="s">
        <v>133</v>
      </c>
      <c r="B93">
        <v>37</v>
      </c>
      <c r="C93" s="9">
        <v>8.9999999999999993E-3</v>
      </c>
      <c r="D93" s="8">
        <f t="shared" si="2"/>
        <v>0.71153846153846156</v>
      </c>
    </row>
    <row r="94" spans="1:4">
      <c r="A94" t="s">
        <v>170</v>
      </c>
      <c r="B94">
        <v>42</v>
      </c>
      <c r="C94" s="9">
        <v>0.01</v>
      </c>
      <c r="D94" s="8">
        <f t="shared" si="2"/>
        <v>0.80769230769230771</v>
      </c>
    </row>
    <row r="95" spans="1:4">
      <c r="A95" t="s">
        <v>10</v>
      </c>
      <c r="B95">
        <v>47</v>
      </c>
      <c r="C95" s="9">
        <v>1.0999999999999999E-2</v>
      </c>
      <c r="D95" s="8">
        <f t="shared" si="2"/>
        <v>0.90384615384615385</v>
      </c>
    </row>
    <row r="96" spans="1:4">
      <c r="A96" t="s">
        <v>51</v>
      </c>
      <c r="B96">
        <v>49</v>
      </c>
      <c r="C96" s="9">
        <v>1.0999999999999999E-2</v>
      </c>
      <c r="D96" s="8">
        <f t="shared" si="2"/>
        <v>0.94230769230769229</v>
      </c>
    </row>
    <row r="97" spans="1:4">
      <c r="A97" t="s">
        <v>164</v>
      </c>
      <c r="B97">
        <v>51</v>
      </c>
      <c r="C97" s="9">
        <v>1.2E-2</v>
      </c>
      <c r="D97" s="8">
        <f t="shared" si="2"/>
        <v>0.98076923076923073</v>
      </c>
    </row>
    <row r="98" spans="1:4">
      <c r="A98" t="s">
        <v>158</v>
      </c>
      <c r="B98">
        <v>53</v>
      </c>
      <c r="C98" s="9">
        <v>1.2E-2</v>
      </c>
      <c r="D98" s="8">
        <f t="shared" ref="D98:D120" si="3">B98/52</f>
        <v>1.0192307692307692</v>
      </c>
    </row>
    <row r="99" spans="1:4">
      <c r="A99" t="s">
        <v>1</v>
      </c>
      <c r="B99">
        <v>56</v>
      </c>
      <c r="C99" s="9">
        <v>1.2999999999999999E-2</v>
      </c>
      <c r="D99" s="8">
        <f t="shared" si="3"/>
        <v>1.0769230769230769</v>
      </c>
    </row>
    <row r="100" spans="1:4">
      <c r="A100" t="s">
        <v>18</v>
      </c>
      <c r="B100">
        <v>60</v>
      </c>
      <c r="C100" s="9">
        <v>1.4E-2</v>
      </c>
      <c r="D100" s="8">
        <f t="shared" si="3"/>
        <v>1.1538461538461537</v>
      </c>
    </row>
    <row r="101" spans="1:4">
      <c r="A101" t="s">
        <v>26</v>
      </c>
      <c r="B101">
        <v>63</v>
      </c>
      <c r="C101" s="9">
        <v>1.4999999999999999E-2</v>
      </c>
      <c r="D101" s="8">
        <f t="shared" si="3"/>
        <v>1.2115384615384615</v>
      </c>
    </row>
    <row r="102" spans="1:4">
      <c r="A102" t="s">
        <v>63</v>
      </c>
      <c r="B102">
        <v>63</v>
      </c>
      <c r="C102" s="9">
        <v>1.4999999999999999E-2</v>
      </c>
      <c r="D102" s="8">
        <f t="shared" si="3"/>
        <v>1.2115384615384615</v>
      </c>
    </row>
    <row r="103" spans="1:4">
      <c r="A103" t="s">
        <v>53</v>
      </c>
      <c r="B103">
        <v>67</v>
      </c>
      <c r="C103" s="9">
        <v>1.6E-2</v>
      </c>
      <c r="D103" s="8">
        <f t="shared" si="3"/>
        <v>1.2884615384615385</v>
      </c>
    </row>
    <row r="104" spans="1:4">
      <c r="A104" t="s">
        <v>37</v>
      </c>
      <c r="B104">
        <v>72</v>
      </c>
      <c r="C104" s="9">
        <v>1.7000000000000001E-2</v>
      </c>
      <c r="D104" s="8">
        <f t="shared" si="3"/>
        <v>1.3846153846153846</v>
      </c>
    </row>
    <row r="105" spans="1:4">
      <c r="A105" t="s">
        <v>157</v>
      </c>
      <c r="B105">
        <v>79</v>
      </c>
      <c r="C105" s="9">
        <v>1.7999999999999999E-2</v>
      </c>
      <c r="D105" s="8">
        <f t="shared" si="3"/>
        <v>1.5192307692307692</v>
      </c>
    </row>
    <row r="106" spans="1:4">
      <c r="A106" t="s">
        <v>59</v>
      </c>
      <c r="B106">
        <v>101</v>
      </c>
      <c r="C106" s="9">
        <v>2.3E-2</v>
      </c>
      <c r="D106" s="8">
        <f t="shared" si="3"/>
        <v>1.9423076923076923</v>
      </c>
    </row>
    <row r="107" spans="1:4">
      <c r="A107" t="s">
        <v>2</v>
      </c>
      <c r="B107">
        <v>118</v>
      </c>
      <c r="C107" s="9">
        <v>2.7E-2</v>
      </c>
      <c r="D107" s="8">
        <f t="shared" si="3"/>
        <v>2.2692307692307692</v>
      </c>
    </row>
    <row r="108" spans="1:4">
      <c r="A108" t="s">
        <v>11</v>
      </c>
      <c r="B108">
        <v>118</v>
      </c>
      <c r="C108" s="9">
        <v>2.7E-2</v>
      </c>
      <c r="D108" s="8">
        <f t="shared" si="3"/>
        <v>2.2692307692307692</v>
      </c>
    </row>
    <row r="109" spans="1:4">
      <c r="A109" t="s">
        <v>19</v>
      </c>
      <c r="B109">
        <v>125</v>
      </c>
      <c r="C109" s="9">
        <v>2.9000000000000001E-2</v>
      </c>
      <c r="D109" s="8">
        <f t="shared" si="3"/>
        <v>2.4038461538461537</v>
      </c>
    </row>
    <row r="110" spans="1:4">
      <c r="A110" t="s">
        <v>54</v>
      </c>
      <c r="B110">
        <v>130</v>
      </c>
      <c r="C110" s="9">
        <v>0.03</v>
      </c>
      <c r="D110" s="8">
        <f t="shared" si="3"/>
        <v>2.5</v>
      </c>
    </row>
    <row r="111" spans="1:4">
      <c r="A111" t="s">
        <v>57</v>
      </c>
      <c r="B111">
        <v>131</v>
      </c>
      <c r="C111" s="9">
        <v>0.03</v>
      </c>
      <c r="D111" s="8">
        <f t="shared" si="3"/>
        <v>2.5192307692307692</v>
      </c>
    </row>
    <row r="112" spans="1:4">
      <c r="A112" t="s">
        <v>30</v>
      </c>
      <c r="B112">
        <v>140</v>
      </c>
      <c r="C112" s="9">
        <v>3.2000000000000001E-2</v>
      </c>
      <c r="D112" s="8">
        <f t="shared" si="3"/>
        <v>2.6923076923076925</v>
      </c>
    </row>
    <row r="113" spans="1:4">
      <c r="A113" t="s">
        <v>58</v>
      </c>
      <c r="B113">
        <v>155</v>
      </c>
      <c r="C113" s="9">
        <v>3.5999999999999997E-2</v>
      </c>
      <c r="D113" s="8">
        <f t="shared" si="3"/>
        <v>2.9807692307692308</v>
      </c>
    </row>
    <row r="114" spans="1:4">
      <c r="A114" t="s">
        <v>22</v>
      </c>
      <c r="B114">
        <v>184</v>
      </c>
      <c r="C114" s="9">
        <v>4.2999999999999997E-2</v>
      </c>
      <c r="D114" s="8">
        <f t="shared" si="3"/>
        <v>3.5384615384615383</v>
      </c>
    </row>
    <row r="115" spans="1:4">
      <c r="A115" t="s">
        <v>136</v>
      </c>
      <c r="B115">
        <v>192</v>
      </c>
      <c r="C115" s="9">
        <v>4.3999999999999997E-2</v>
      </c>
      <c r="D115" s="8">
        <f t="shared" si="3"/>
        <v>3.6923076923076925</v>
      </c>
    </row>
    <row r="116" spans="1:4">
      <c r="A116" t="s">
        <v>61</v>
      </c>
      <c r="B116">
        <v>232</v>
      </c>
      <c r="C116" s="9">
        <v>5.3999999999999999E-2</v>
      </c>
      <c r="D116" s="8">
        <f t="shared" si="3"/>
        <v>4.4615384615384617</v>
      </c>
    </row>
    <row r="117" spans="1:4">
      <c r="A117" t="s">
        <v>46</v>
      </c>
      <c r="B117">
        <v>352</v>
      </c>
      <c r="C117" s="9">
        <v>8.1000000000000003E-2</v>
      </c>
      <c r="D117" s="8">
        <f t="shared" si="3"/>
        <v>6.7692307692307692</v>
      </c>
    </row>
    <row r="118" spans="1:4">
      <c r="A118" t="s">
        <v>168</v>
      </c>
      <c r="B118">
        <v>362</v>
      </c>
      <c r="C118" s="9">
        <v>8.4000000000000005E-2</v>
      </c>
      <c r="D118" s="8">
        <f t="shared" si="3"/>
        <v>6.9615384615384617</v>
      </c>
    </row>
    <row r="119" spans="1:4">
      <c r="A119" t="s">
        <v>7</v>
      </c>
      <c r="B119">
        <v>405</v>
      </c>
      <c r="C119" s="9">
        <v>9.4E-2</v>
      </c>
      <c r="D119" s="8">
        <f t="shared" si="3"/>
        <v>7.7884615384615383</v>
      </c>
    </row>
    <row r="120" spans="1:4">
      <c r="C120" s="9"/>
      <c r="D120" s="8"/>
    </row>
    <row r="121" spans="1:4">
      <c r="C121" s="9"/>
    </row>
    <row r="122" spans="1:4">
      <c r="C122" s="9"/>
    </row>
    <row r="123" spans="1:4">
      <c r="C123" s="9"/>
    </row>
    <row r="124" spans="1:4">
      <c r="C124" s="9"/>
    </row>
    <row r="125" spans="1:4">
      <c r="C125" s="9"/>
    </row>
    <row r="129" spans="2:4">
      <c r="B129" s="2" t="s">
        <v>119</v>
      </c>
      <c r="C129">
        <f>MEDIAN(B2:B119)</f>
        <v>9</v>
      </c>
    </row>
    <row r="130" spans="2:4">
      <c r="B130" s="2" t="s">
        <v>120</v>
      </c>
      <c r="C130" s="4">
        <f>AVERAGE(B2:B119)</f>
        <v>36.627118644067799</v>
      </c>
    </row>
    <row r="131" spans="2:4">
      <c r="B131" s="2" t="s">
        <v>127</v>
      </c>
      <c r="C131">
        <f>COUNTIF(B2:B119,"&lt;25")</f>
        <v>81</v>
      </c>
      <c r="D131" s="11" t="s">
        <v>207</v>
      </c>
    </row>
    <row r="132" spans="2:4">
      <c r="B132" s="2" t="s">
        <v>122</v>
      </c>
      <c r="C132">
        <f>COUNTIF(B2:B119,"&gt;=25")</f>
        <v>37</v>
      </c>
      <c r="D132" s="11" t="s">
        <v>207</v>
      </c>
    </row>
    <row r="133" spans="2:4">
      <c r="B133" s="2" t="s">
        <v>123</v>
      </c>
      <c r="C133">
        <f>COUNTIF(B2:B119,"&gt;=50")</f>
        <v>23</v>
      </c>
      <c r="D133" s="11" t="s">
        <v>207</v>
      </c>
    </row>
    <row r="134" spans="2:4">
      <c r="B134" s="2" t="s">
        <v>124</v>
      </c>
      <c r="C134">
        <f>COUNTIF(B2:B119,"&gt;=100")</f>
        <v>14</v>
      </c>
      <c r="D134" s="11" t="s">
        <v>207</v>
      </c>
    </row>
  </sheetData>
  <sortState ref="A2:C119">
    <sortCondition ref="B2:B119"/>
    <sortCondition ref="A2:A119"/>
  </sortState>
  <phoneticPr fontId="0" type="noConversion"/>
  <conditionalFormatting sqref="B2:B125">
    <cfRule type="cellIs" dxfId="2" priority="1" stopIfTrue="1" operator="greaterThan">
      <formula>100</formula>
    </cfRule>
  </conditionalFormatting>
  <printOptions gridLines="1"/>
  <pageMargins left="0.75" right="0.75" top="0.75" bottom="0.75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workbookViewId="0"/>
  </sheetViews>
  <sheetFormatPr defaultRowHeight="12.75"/>
  <cols>
    <col min="1" max="1" width="20.85546875" customWidth="1"/>
    <col min="2" max="2" width="10.28515625" customWidth="1"/>
    <col min="3" max="3" width="9.7109375" customWidth="1"/>
    <col min="4" max="4" width="9.5703125" customWidth="1"/>
  </cols>
  <sheetData>
    <row r="1" spans="1:4" ht="24.75" customHeight="1">
      <c r="A1" s="1" t="s">
        <v>114</v>
      </c>
      <c r="B1" s="5" t="s">
        <v>115</v>
      </c>
      <c r="C1" s="6" t="s">
        <v>130</v>
      </c>
      <c r="D1" s="5" t="s">
        <v>128</v>
      </c>
    </row>
    <row r="2" spans="1:4" ht="12.75" customHeight="1">
      <c r="A2" t="s">
        <v>71</v>
      </c>
      <c r="B2">
        <v>1</v>
      </c>
      <c r="C2" s="9">
        <v>0</v>
      </c>
      <c r="D2" s="8">
        <f t="shared" ref="D2:D33" si="0">B2/52</f>
        <v>1.9230769230769232E-2</v>
      </c>
    </row>
    <row r="3" spans="1:4" ht="12.75" customHeight="1">
      <c r="A3" t="s">
        <v>159</v>
      </c>
      <c r="B3">
        <v>1</v>
      </c>
      <c r="C3" s="9">
        <v>0</v>
      </c>
      <c r="D3" s="8">
        <f t="shared" si="0"/>
        <v>1.9230769230769232E-2</v>
      </c>
    </row>
    <row r="4" spans="1:4" ht="12.75" customHeight="1">
      <c r="A4" t="s">
        <v>41</v>
      </c>
      <c r="B4">
        <v>1</v>
      </c>
      <c r="C4" s="9">
        <v>0</v>
      </c>
      <c r="D4" s="8">
        <f t="shared" si="0"/>
        <v>1.9230769230769232E-2</v>
      </c>
    </row>
    <row r="5" spans="1:4" ht="12.75" customHeight="1">
      <c r="A5" t="s">
        <v>42</v>
      </c>
      <c r="B5">
        <v>1</v>
      </c>
      <c r="C5" s="9">
        <v>0</v>
      </c>
      <c r="D5" s="8">
        <f t="shared" si="0"/>
        <v>1.9230769230769232E-2</v>
      </c>
    </row>
    <row r="6" spans="1:4" ht="12.75" customHeight="1">
      <c r="A6" t="s">
        <v>208</v>
      </c>
      <c r="B6">
        <v>1</v>
      </c>
      <c r="C6" s="9">
        <v>0</v>
      </c>
      <c r="D6" s="8">
        <f t="shared" si="0"/>
        <v>1.9230769230769232E-2</v>
      </c>
    </row>
    <row r="7" spans="1:4" ht="12.75" customHeight="1">
      <c r="A7" t="s">
        <v>209</v>
      </c>
      <c r="B7">
        <v>1</v>
      </c>
      <c r="C7" s="9">
        <v>0</v>
      </c>
      <c r="D7" s="8">
        <f t="shared" si="0"/>
        <v>1.9230769230769232E-2</v>
      </c>
    </row>
    <row r="8" spans="1:4" ht="12.75" customHeight="1">
      <c r="A8" t="s">
        <v>210</v>
      </c>
      <c r="B8">
        <v>1</v>
      </c>
      <c r="C8" s="9">
        <v>0</v>
      </c>
      <c r="D8" s="8">
        <f t="shared" si="0"/>
        <v>1.9230769230769232E-2</v>
      </c>
    </row>
    <row r="9" spans="1:4" ht="12.75" customHeight="1">
      <c r="A9" t="s">
        <v>137</v>
      </c>
      <c r="B9">
        <v>2</v>
      </c>
      <c r="C9" s="9">
        <v>0</v>
      </c>
      <c r="D9" s="8">
        <f t="shared" si="0"/>
        <v>3.8461538461538464E-2</v>
      </c>
    </row>
    <row r="10" spans="1:4" ht="12.75" customHeight="1">
      <c r="A10" t="s">
        <v>188</v>
      </c>
      <c r="B10">
        <v>2</v>
      </c>
      <c r="C10" s="9">
        <v>0</v>
      </c>
      <c r="D10" s="8">
        <f t="shared" si="0"/>
        <v>3.8461538461538464E-2</v>
      </c>
    </row>
    <row r="11" spans="1:4" ht="12.75" customHeight="1">
      <c r="A11" t="s">
        <v>141</v>
      </c>
      <c r="B11">
        <v>2</v>
      </c>
      <c r="C11" s="9">
        <v>0</v>
      </c>
      <c r="D11" s="8">
        <f t="shared" si="0"/>
        <v>3.8461538461538464E-2</v>
      </c>
    </row>
    <row r="12" spans="1:4" ht="12.75" customHeight="1">
      <c r="A12" t="s">
        <v>171</v>
      </c>
      <c r="B12">
        <v>2</v>
      </c>
      <c r="C12" s="9">
        <v>0</v>
      </c>
      <c r="D12" s="8">
        <f t="shared" si="0"/>
        <v>3.8461538461538464E-2</v>
      </c>
    </row>
    <row r="13" spans="1:4" ht="12.75" customHeight="1">
      <c r="A13" t="s">
        <v>74</v>
      </c>
      <c r="B13">
        <v>2</v>
      </c>
      <c r="C13" s="9">
        <v>0</v>
      </c>
      <c r="D13" s="8">
        <f t="shared" si="0"/>
        <v>3.8461538461538464E-2</v>
      </c>
    </row>
    <row r="14" spans="1:4" ht="12.75" customHeight="1">
      <c r="A14" t="s">
        <v>77</v>
      </c>
      <c r="B14">
        <v>2</v>
      </c>
      <c r="C14" s="9">
        <v>0</v>
      </c>
      <c r="D14" s="8">
        <f t="shared" si="0"/>
        <v>3.8461538461538464E-2</v>
      </c>
    </row>
    <row r="15" spans="1:4" ht="12.75" customHeight="1">
      <c r="A15" t="s">
        <v>59</v>
      </c>
      <c r="B15">
        <v>2</v>
      </c>
      <c r="C15" s="9">
        <v>0</v>
      </c>
      <c r="D15" s="8">
        <f t="shared" si="0"/>
        <v>3.8461538461538464E-2</v>
      </c>
    </row>
    <row r="16" spans="1:4" ht="12.75" customHeight="1">
      <c r="A16" t="s">
        <v>189</v>
      </c>
      <c r="B16">
        <v>3</v>
      </c>
      <c r="C16" s="9">
        <v>1E-3</v>
      </c>
      <c r="D16" s="8">
        <f t="shared" si="0"/>
        <v>5.7692307692307696E-2</v>
      </c>
    </row>
    <row r="17" spans="1:4" ht="12.75" customHeight="1">
      <c r="A17" t="s">
        <v>40</v>
      </c>
      <c r="B17">
        <v>3</v>
      </c>
      <c r="C17" s="9">
        <v>1E-3</v>
      </c>
      <c r="D17" s="8">
        <f t="shared" si="0"/>
        <v>5.7692307692307696E-2</v>
      </c>
    </row>
    <row r="18" spans="1:4" ht="12.75" customHeight="1">
      <c r="A18" t="s">
        <v>148</v>
      </c>
      <c r="B18">
        <v>4</v>
      </c>
      <c r="C18" s="9">
        <v>1E-3</v>
      </c>
      <c r="D18" s="8">
        <f t="shared" si="0"/>
        <v>7.6923076923076927E-2</v>
      </c>
    </row>
    <row r="19" spans="1:4" ht="12.75" customHeight="1">
      <c r="A19" t="s">
        <v>23</v>
      </c>
      <c r="B19">
        <v>5</v>
      </c>
      <c r="C19" s="9">
        <v>1E-3</v>
      </c>
      <c r="D19" s="8">
        <f t="shared" si="0"/>
        <v>9.6153846153846159E-2</v>
      </c>
    </row>
    <row r="20" spans="1:4" ht="12.75" customHeight="1">
      <c r="A20" t="s">
        <v>5</v>
      </c>
      <c r="B20">
        <v>6</v>
      </c>
      <c r="C20" s="9">
        <v>1E-3</v>
      </c>
      <c r="D20" s="8">
        <f t="shared" si="0"/>
        <v>0.11538461538461539</v>
      </c>
    </row>
    <row r="21" spans="1:4" ht="12.75" customHeight="1">
      <c r="A21" t="s">
        <v>17</v>
      </c>
      <c r="B21">
        <v>6</v>
      </c>
      <c r="C21" s="9">
        <v>1E-3</v>
      </c>
      <c r="D21" s="8">
        <f t="shared" si="0"/>
        <v>0.11538461538461539</v>
      </c>
    </row>
    <row r="22" spans="1:4" ht="12.75" customHeight="1">
      <c r="A22" t="s">
        <v>30</v>
      </c>
      <c r="B22">
        <v>6</v>
      </c>
      <c r="C22" s="9">
        <v>1E-3</v>
      </c>
      <c r="D22" s="8">
        <f t="shared" si="0"/>
        <v>0.11538461538461539</v>
      </c>
    </row>
    <row r="23" spans="1:4" ht="12.75" customHeight="1">
      <c r="A23" t="s">
        <v>72</v>
      </c>
      <c r="B23">
        <v>6</v>
      </c>
      <c r="C23" s="9">
        <v>1E-3</v>
      </c>
      <c r="D23" s="8">
        <f t="shared" si="0"/>
        <v>0.11538461538461539</v>
      </c>
    </row>
    <row r="24" spans="1:4" ht="12.75" customHeight="1">
      <c r="A24" t="s">
        <v>34</v>
      </c>
      <c r="B24">
        <v>6</v>
      </c>
      <c r="C24" s="9">
        <v>1E-3</v>
      </c>
      <c r="D24" s="8">
        <f t="shared" si="0"/>
        <v>0.11538461538461539</v>
      </c>
    </row>
    <row r="25" spans="1:4" ht="12.75" customHeight="1">
      <c r="A25" t="s">
        <v>39</v>
      </c>
      <c r="B25">
        <v>6</v>
      </c>
      <c r="C25" s="9">
        <v>1E-3</v>
      </c>
      <c r="D25" s="8">
        <f t="shared" si="0"/>
        <v>0.11538461538461539</v>
      </c>
    </row>
    <row r="26" spans="1:4" ht="12.75" customHeight="1">
      <c r="A26" t="s">
        <v>67</v>
      </c>
      <c r="B26">
        <v>9</v>
      </c>
      <c r="C26" s="9">
        <v>2E-3</v>
      </c>
      <c r="D26" s="8">
        <f t="shared" si="0"/>
        <v>0.17307692307692307</v>
      </c>
    </row>
    <row r="27" spans="1:4" ht="12.75" customHeight="1">
      <c r="A27" t="s">
        <v>68</v>
      </c>
      <c r="B27">
        <v>9</v>
      </c>
      <c r="C27" s="9">
        <v>2E-3</v>
      </c>
      <c r="D27" s="8">
        <f t="shared" si="0"/>
        <v>0.17307692307692307</v>
      </c>
    </row>
    <row r="28" spans="1:4" ht="12.75" customHeight="1">
      <c r="A28" t="s">
        <v>70</v>
      </c>
      <c r="B28">
        <v>9</v>
      </c>
      <c r="C28" s="9">
        <v>2E-3</v>
      </c>
      <c r="D28" s="8">
        <f t="shared" si="0"/>
        <v>0.17307692307692307</v>
      </c>
    </row>
    <row r="29" spans="1:4" ht="12.75" customHeight="1">
      <c r="A29" t="s">
        <v>73</v>
      </c>
      <c r="B29">
        <v>10</v>
      </c>
      <c r="C29" s="9">
        <v>2E-3</v>
      </c>
      <c r="D29" s="8">
        <f t="shared" si="0"/>
        <v>0.19230769230769232</v>
      </c>
    </row>
    <row r="30" spans="1:4" ht="12.75" customHeight="1">
      <c r="A30" t="s">
        <v>80</v>
      </c>
      <c r="B30">
        <v>10</v>
      </c>
      <c r="C30" s="9">
        <v>2E-3</v>
      </c>
      <c r="D30" s="8">
        <f t="shared" si="0"/>
        <v>0.19230769230769232</v>
      </c>
    </row>
    <row r="31" spans="1:4" ht="12.75" customHeight="1">
      <c r="A31" t="s">
        <v>6</v>
      </c>
      <c r="B31">
        <v>11</v>
      </c>
      <c r="C31" s="9">
        <v>3.0000000000000001E-3</v>
      </c>
      <c r="D31" s="8">
        <f t="shared" si="0"/>
        <v>0.21153846153846154</v>
      </c>
    </row>
    <row r="32" spans="1:4" ht="12.75" customHeight="1">
      <c r="A32" t="s">
        <v>187</v>
      </c>
      <c r="B32">
        <v>11</v>
      </c>
      <c r="C32" s="9">
        <v>3.0000000000000001E-3</v>
      </c>
      <c r="D32" s="8">
        <f t="shared" si="0"/>
        <v>0.21153846153846154</v>
      </c>
    </row>
    <row r="33" spans="1:4" ht="12.75" customHeight="1">
      <c r="A33" t="s">
        <v>63</v>
      </c>
      <c r="B33">
        <v>11</v>
      </c>
      <c r="C33" s="9">
        <v>3.0000000000000001E-3</v>
      </c>
      <c r="D33" s="8">
        <f t="shared" si="0"/>
        <v>0.21153846153846154</v>
      </c>
    </row>
    <row r="34" spans="1:4" ht="12.75" customHeight="1">
      <c r="A34" t="s">
        <v>44</v>
      </c>
      <c r="B34">
        <v>13</v>
      </c>
      <c r="C34" s="9">
        <v>3.0000000000000001E-3</v>
      </c>
      <c r="D34" s="8">
        <f t="shared" ref="D34:D65" si="1">B34/52</f>
        <v>0.25</v>
      </c>
    </row>
    <row r="35" spans="1:4" ht="12.75" customHeight="1">
      <c r="A35" t="s">
        <v>76</v>
      </c>
      <c r="B35">
        <v>14</v>
      </c>
      <c r="C35" s="9">
        <v>3.0000000000000001E-3</v>
      </c>
      <c r="D35" s="8">
        <f t="shared" si="1"/>
        <v>0.26923076923076922</v>
      </c>
    </row>
    <row r="36" spans="1:4" ht="12.75" customHeight="1">
      <c r="A36" t="s">
        <v>46</v>
      </c>
      <c r="B36">
        <v>14</v>
      </c>
      <c r="C36" s="9">
        <v>3.0000000000000001E-3</v>
      </c>
      <c r="D36" s="8">
        <f t="shared" si="1"/>
        <v>0.26923076923076922</v>
      </c>
    </row>
    <row r="37" spans="1:4" ht="12.75" customHeight="1">
      <c r="A37" t="s">
        <v>27</v>
      </c>
      <c r="B37">
        <v>15</v>
      </c>
      <c r="C37" s="9">
        <v>3.0000000000000001E-3</v>
      </c>
      <c r="D37" s="8">
        <f t="shared" si="1"/>
        <v>0.28846153846153844</v>
      </c>
    </row>
    <row r="38" spans="1:4" ht="12.75" customHeight="1">
      <c r="A38" t="s">
        <v>2</v>
      </c>
      <c r="B38">
        <v>16</v>
      </c>
      <c r="C38" s="9">
        <v>4.0000000000000001E-3</v>
      </c>
      <c r="D38" s="8">
        <f t="shared" si="1"/>
        <v>0.30769230769230771</v>
      </c>
    </row>
    <row r="39" spans="1:4" ht="12.75" customHeight="1">
      <c r="A39" t="s">
        <v>78</v>
      </c>
      <c r="B39">
        <v>17</v>
      </c>
      <c r="C39" s="9">
        <v>4.0000000000000001E-3</v>
      </c>
      <c r="D39" s="8">
        <f t="shared" si="1"/>
        <v>0.32692307692307693</v>
      </c>
    </row>
    <row r="40" spans="1:4" ht="12.75" customHeight="1">
      <c r="A40" t="s">
        <v>81</v>
      </c>
      <c r="B40">
        <v>19</v>
      </c>
      <c r="C40" s="9">
        <v>4.0000000000000001E-3</v>
      </c>
      <c r="D40" s="8">
        <f t="shared" si="1"/>
        <v>0.36538461538461536</v>
      </c>
    </row>
    <row r="41" spans="1:4" ht="12.75" customHeight="1">
      <c r="A41" t="s">
        <v>18</v>
      </c>
      <c r="B41">
        <v>20</v>
      </c>
      <c r="C41" s="9">
        <v>5.0000000000000001E-3</v>
      </c>
      <c r="D41" s="8">
        <f t="shared" si="1"/>
        <v>0.38461538461538464</v>
      </c>
    </row>
    <row r="42" spans="1:4">
      <c r="A42" t="s">
        <v>48</v>
      </c>
      <c r="B42">
        <v>20</v>
      </c>
      <c r="C42" s="9">
        <v>5.0000000000000001E-3</v>
      </c>
      <c r="D42" s="8">
        <f t="shared" si="1"/>
        <v>0.38461538461538464</v>
      </c>
    </row>
    <row r="43" spans="1:4">
      <c r="A43" t="s">
        <v>136</v>
      </c>
      <c r="B43">
        <v>21</v>
      </c>
      <c r="C43" s="9">
        <v>5.0000000000000001E-3</v>
      </c>
      <c r="D43" s="8">
        <f t="shared" si="1"/>
        <v>0.40384615384615385</v>
      </c>
    </row>
    <row r="44" spans="1:4">
      <c r="A44" t="s">
        <v>10</v>
      </c>
      <c r="B44">
        <v>23</v>
      </c>
      <c r="C44" s="9">
        <v>5.0000000000000001E-3</v>
      </c>
      <c r="D44" s="8">
        <f t="shared" si="1"/>
        <v>0.44230769230769229</v>
      </c>
    </row>
    <row r="45" spans="1:4">
      <c r="A45" t="s">
        <v>29</v>
      </c>
      <c r="B45">
        <v>23</v>
      </c>
      <c r="C45" s="9">
        <v>5.0000000000000001E-3</v>
      </c>
      <c r="D45" s="8">
        <f t="shared" si="1"/>
        <v>0.44230769230769229</v>
      </c>
    </row>
    <row r="46" spans="1:4">
      <c r="A46" t="s">
        <v>184</v>
      </c>
      <c r="B46">
        <v>23</v>
      </c>
      <c r="C46" s="9">
        <v>5.0000000000000001E-3</v>
      </c>
      <c r="D46" s="8">
        <f t="shared" si="1"/>
        <v>0.44230769230769229</v>
      </c>
    </row>
    <row r="47" spans="1:4">
      <c r="A47" t="s">
        <v>75</v>
      </c>
      <c r="B47">
        <v>26</v>
      </c>
      <c r="C47" s="9">
        <v>6.0000000000000001E-3</v>
      </c>
      <c r="D47" s="8">
        <f t="shared" si="1"/>
        <v>0.5</v>
      </c>
    </row>
    <row r="48" spans="1:4">
      <c r="A48" t="s">
        <v>9</v>
      </c>
      <c r="B48">
        <v>33</v>
      </c>
      <c r="C48" s="9">
        <v>8.0000000000000002E-3</v>
      </c>
      <c r="D48" s="8">
        <f t="shared" si="1"/>
        <v>0.63461538461538458</v>
      </c>
    </row>
    <row r="49" spans="1:4">
      <c r="A49" t="s">
        <v>168</v>
      </c>
      <c r="B49">
        <v>34</v>
      </c>
      <c r="C49" s="9">
        <v>8.0000000000000002E-3</v>
      </c>
      <c r="D49" s="8">
        <f t="shared" si="1"/>
        <v>0.65384615384615385</v>
      </c>
    </row>
    <row r="50" spans="1:4">
      <c r="A50" t="s">
        <v>8</v>
      </c>
      <c r="B50">
        <v>36</v>
      </c>
      <c r="C50" s="9">
        <v>8.0000000000000002E-3</v>
      </c>
      <c r="D50" s="8">
        <f t="shared" si="1"/>
        <v>0.69230769230769229</v>
      </c>
    </row>
    <row r="51" spans="1:4">
      <c r="A51" t="s">
        <v>25</v>
      </c>
      <c r="B51">
        <v>36</v>
      </c>
      <c r="C51" s="9">
        <v>8.0000000000000002E-3</v>
      </c>
      <c r="D51" s="8">
        <f t="shared" si="1"/>
        <v>0.69230769230769229</v>
      </c>
    </row>
    <row r="52" spans="1:4">
      <c r="A52" t="s">
        <v>31</v>
      </c>
      <c r="B52">
        <v>36</v>
      </c>
      <c r="C52" s="9">
        <v>8.0000000000000002E-3</v>
      </c>
      <c r="D52" s="8">
        <f t="shared" si="1"/>
        <v>0.69230769230769229</v>
      </c>
    </row>
    <row r="53" spans="1:4">
      <c r="A53" t="s">
        <v>37</v>
      </c>
      <c r="B53">
        <v>36</v>
      </c>
      <c r="C53" s="9">
        <v>8.0000000000000002E-3</v>
      </c>
      <c r="D53" s="8">
        <f t="shared" si="1"/>
        <v>0.69230769230769229</v>
      </c>
    </row>
    <row r="54" spans="1:4">
      <c r="A54" t="s">
        <v>56</v>
      </c>
      <c r="B54">
        <v>36</v>
      </c>
      <c r="C54" s="9">
        <v>8.0000000000000002E-3</v>
      </c>
      <c r="D54" s="8">
        <f t="shared" si="1"/>
        <v>0.69230769230769229</v>
      </c>
    </row>
    <row r="55" spans="1:4">
      <c r="A55" t="s">
        <v>36</v>
      </c>
      <c r="B55">
        <v>38</v>
      </c>
      <c r="C55" s="9">
        <v>8.9999999999999993E-3</v>
      </c>
      <c r="D55" s="8">
        <f t="shared" si="1"/>
        <v>0.73076923076923073</v>
      </c>
    </row>
    <row r="56" spans="1:4">
      <c r="A56" t="s">
        <v>7</v>
      </c>
      <c r="B56">
        <v>42</v>
      </c>
      <c r="C56" s="9">
        <v>0.01</v>
      </c>
      <c r="D56" s="8">
        <f t="shared" si="1"/>
        <v>0.80769230769230771</v>
      </c>
    </row>
    <row r="57" spans="1:4">
      <c r="A57" t="s">
        <v>57</v>
      </c>
      <c r="B57">
        <v>43</v>
      </c>
      <c r="C57" s="9">
        <v>0.01</v>
      </c>
      <c r="D57" s="8">
        <f t="shared" si="1"/>
        <v>0.82692307692307687</v>
      </c>
    </row>
    <row r="58" spans="1:4">
      <c r="A58" t="s">
        <v>69</v>
      </c>
      <c r="B58">
        <v>49</v>
      </c>
      <c r="C58" s="9">
        <v>1.0999999999999999E-2</v>
      </c>
      <c r="D58" s="8">
        <f t="shared" si="1"/>
        <v>0.94230769230769229</v>
      </c>
    </row>
    <row r="59" spans="1:4">
      <c r="A59" t="s">
        <v>33</v>
      </c>
      <c r="B59">
        <v>69</v>
      </c>
      <c r="C59" s="9">
        <v>1.6E-2</v>
      </c>
      <c r="D59" s="8">
        <f t="shared" si="1"/>
        <v>1.3269230769230769</v>
      </c>
    </row>
    <row r="60" spans="1:4">
      <c r="A60" t="s">
        <v>152</v>
      </c>
      <c r="B60">
        <v>76</v>
      </c>
      <c r="C60" s="9">
        <v>1.7999999999999999E-2</v>
      </c>
      <c r="D60" s="8">
        <f t="shared" si="1"/>
        <v>1.4615384615384615</v>
      </c>
    </row>
    <row r="61" spans="1:4">
      <c r="A61" t="s">
        <v>62</v>
      </c>
      <c r="B61">
        <v>80</v>
      </c>
      <c r="C61" s="9">
        <v>1.9E-2</v>
      </c>
      <c r="D61" s="8">
        <f t="shared" si="1"/>
        <v>1.5384615384615385</v>
      </c>
    </row>
    <row r="62" spans="1:4">
      <c r="A62" t="s">
        <v>24</v>
      </c>
      <c r="B62">
        <v>85</v>
      </c>
      <c r="C62" s="9">
        <v>0.02</v>
      </c>
      <c r="D62" s="8">
        <f t="shared" si="1"/>
        <v>1.6346153846153846</v>
      </c>
    </row>
    <row r="63" spans="1:4">
      <c r="A63" t="s">
        <v>51</v>
      </c>
      <c r="B63">
        <v>97</v>
      </c>
      <c r="C63" s="9">
        <v>2.1999999999999999E-2</v>
      </c>
      <c r="D63" s="8">
        <f t="shared" si="1"/>
        <v>1.8653846153846154</v>
      </c>
    </row>
    <row r="64" spans="1:4">
      <c r="A64" t="s">
        <v>19</v>
      </c>
      <c r="B64">
        <v>123</v>
      </c>
      <c r="C64" s="9">
        <v>2.8000000000000001E-2</v>
      </c>
      <c r="D64" s="8">
        <f t="shared" si="1"/>
        <v>2.3653846153846154</v>
      </c>
    </row>
    <row r="65" spans="1:10">
      <c r="A65" t="s">
        <v>32</v>
      </c>
      <c r="B65">
        <v>126</v>
      </c>
      <c r="C65" s="9">
        <v>2.9000000000000001E-2</v>
      </c>
      <c r="D65" s="8">
        <f t="shared" si="1"/>
        <v>2.4230769230769229</v>
      </c>
    </row>
    <row r="66" spans="1:10">
      <c r="A66" t="s">
        <v>65</v>
      </c>
      <c r="B66">
        <v>130</v>
      </c>
      <c r="C66" s="9">
        <v>0.03</v>
      </c>
      <c r="D66" s="8">
        <f t="shared" ref="D66:D76" si="2">B66/52</f>
        <v>2.5</v>
      </c>
    </row>
    <row r="67" spans="1:10">
      <c r="A67" t="s">
        <v>35</v>
      </c>
      <c r="B67">
        <v>142</v>
      </c>
      <c r="C67" s="9">
        <v>3.3000000000000002E-2</v>
      </c>
      <c r="D67" s="8">
        <f t="shared" si="2"/>
        <v>2.7307692307692308</v>
      </c>
    </row>
    <row r="68" spans="1:10">
      <c r="A68" t="s">
        <v>13</v>
      </c>
      <c r="B68">
        <v>166</v>
      </c>
      <c r="C68" s="9">
        <v>3.7999999999999999E-2</v>
      </c>
      <c r="D68" s="8">
        <f t="shared" si="2"/>
        <v>3.1923076923076925</v>
      </c>
    </row>
    <row r="69" spans="1:10">
      <c r="A69" t="s">
        <v>66</v>
      </c>
      <c r="B69">
        <v>167</v>
      </c>
      <c r="C69" s="9">
        <v>3.9E-2</v>
      </c>
      <c r="D69" s="8">
        <f t="shared" si="2"/>
        <v>3.2115384615384617</v>
      </c>
    </row>
    <row r="70" spans="1:10">
      <c r="A70" t="s">
        <v>50</v>
      </c>
      <c r="B70">
        <v>209</v>
      </c>
      <c r="C70" s="9">
        <v>4.8000000000000001E-2</v>
      </c>
      <c r="D70" s="8">
        <f t="shared" si="2"/>
        <v>4.0192307692307692</v>
      </c>
    </row>
    <row r="71" spans="1:10">
      <c r="A71" t="s">
        <v>45</v>
      </c>
      <c r="B71">
        <v>245</v>
      </c>
      <c r="C71" s="9">
        <v>5.7000000000000002E-2</v>
      </c>
      <c r="D71" s="8">
        <f t="shared" si="2"/>
        <v>4.7115384615384617</v>
      </c>
    </row>
    <row r="72" spans="1:10">
      <c r="A72" t="s">
        <v>55</v>
      </c>
      <c r="B72">
        <v>245</v>
      </c>
      <c r="C72" s="9">
        <v>5.7000000000000002E-2</v>
      </c>
      <c r="D72" s="8">
        <f t="shared" si="2"/>
        <v>4.7115384615384617</v>
      </c>
    </row>
    <row r="73" spans="1:10">
      <c r="A73" t="s">
        <v>79</v>
      </c>
      <c r="B73">
        <v>273</v>
      </c>
      <c r="C73" s="9">
        <v>6.3E-2</v>
      </c>
      <c r="D73" s="10">
        <f t="shared" si="2"/>
        <v>5.25</v>
      </c>
    </row>
    <row r="74" spans="1:10">
      <c r="A74" t="s">
        <v>64</v>
      </c>
      <c r="B74">
        <v>398</v>
      </c>
      <c r="C74" s="9">
        <v>9.1999999999999998E-2</v>
      </c>
      <c r="D74" s="10">
        <f t="shared" si="2"/>
        <v>7.6538461538461542</v>
      </c>
    </row>
    <row r="75" spans="1:10">
      <c r="A75" t="s">
        <v>20</v>
      </c>
      <c r="B75">
        <v>422</v>
      </c>
      <c r="C75" s="9">
        <v>9.8000000000000004E-2</v>
      </c>
      <c r="D75" s="10">
        <f t="shared" si="2"/>
        <v>8.115384615384615</v>
      </c>
    </row>
    <row r="76" spans="1:10">
      <c r="A76" t="s">
        <v>21</v>
      </c>
      <c r="B76">
        <v>434</v>
      </c>
      <c r="C76" s="9">
        <v>0.1</v>
      </c>
      <c r="D76" s="10">
        <f t="shared" si="2"/>
        <v>8.3461538461538467</v>
      </c>
      <c r="G76" s="2" t="s">
        <v>125</v>
      </c>
      <c r="H76" s="4">
        <f>MEDIAN(B2:B76)</f>
        <v>17</v>
      </c>
      <c r="I76" s="3">
        <f>MEDIAN(D2:D75)</f>
        <v>0.31730769230769229</v>
      </c>
      <c r="J76" t="s">
        <v>129</v>
      </c>
    </row>
    <row r="77" spans="1:10">
      <c r="G77" s="2" t="s">
        <v>126</v>
      </c>
      <c r="H77" s="4">
        <f>AVERAGE(B2:B76)</f>
        <v>57.626666666666665</v>
      </c>
      <c r="I77" s="3">
        <f>AVERAGE(D2:D75)</f>
        <v>1.0103950103950103</v>
      </c>
      <c r="J77" t="s">
        <v>129</v>
      </c>
    </row>
    <row r="79" spans="1:10">
      <c r="G79" s="2" t="s">
        <v>127</v>
      </c>
      <c r="H79">
        <f>COUNTIF(B2:B76,"&lt;25")</f>
        <v>45</v>
      </c>
      <c r="I79" s="11" t="s">
        <v>211</v>
      </c>
    </row>
    <row r="80" spans="1:10">
      <c r="G80" s="2" t="s">
        <v>122</v>
      </c>
      <c r="H80">
        <f>COUNTIF(B2:B76,"&gt;=25")</f>
        <v>30</v>
      </c>
      <c r="I80" s="11" t="s">
        <v>211</v>
      </c>
    </row>
    <row r="81" spans="7:9">
      <c r="G81" s="2" t="s">
        <v>123</v>
      </c>
      <c r="H81">
        <f>COUNTIF(B2:B76,"&gt;=50")</f>
        <v>18</v>
      </c>
      <c r="I81" s="11" t="s">
        <v>211</v>
      </c>
    </row>
    <row r="82" spans="7:9">
      <c r="G82" s="2" t="s">
        <v>124</v>
      </c>
      <c r="H82">
        <f>COUNTIF(B2:B76,"&gt;=100")</f>
        <v>13</v>
      </c>
      <c r="I82" s="11" t="s">
        <v>211</v>
      </c>
    </row>
  </sheetData>
  <sortState ref="A2:C76">
    <sortCondition ref="B2:B76"/>
    <sortCondition ref="A2:A76"/>
  </sortState>
  <phoneticPr fontId="0" type="noConversion"/>
  <conditionalFormatting sqref="B2:B76">
    <cfRule type="cellIs" dxfId="1" priority="1" stopIfTrue="1" operator="greaterThan">
      <formula>100</formula>
    </cfRule>
  </conditionalFormatting>
  <printOptions gridLines="1"/>
  <pageMargins left="0.5" right="0.5" top="1" bottom="1" header="0.5" footer="0.5"/>
  <pageSetup scale="8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79"/>
  <sheetViews>
    <sheetView workbookViewId="0"/>
  </sheetViews>
  <sheetFormatPr defaultRowHeight="12.75"/>
  <cols>
    <col min="1" max="1" width="18.42578125" bestFit="1" customWidth="1"/>
    <col min="2" max="2" width="11.42578125" customWidth="1"/>
  </cols>
  <sheetData>
    <row r="1" spans="1:3" ht="25.5">
      <c r="A1" s="1" t="s">
        <v>118</v>
      </c>
      <c r="B1" s="5" t="s">
        <v>117</v>
      </c>
      <c r="C1" s="6" t="s">
        <v>130</v>
      </c>
    </row>
    <row r="2" spans="1:3" ht="12.6" customHeight="1">
      <c r="A2" t="s">
        <v>172</v>
      </c>
      <c r="B2">
        <v>1</v>
      </c>
      <c r="C2" s="9">
        <v>0</v>
      </c>
    </row>
    <row r="3" spans="1:3" ht="12.6" customHeight="1">
      <c r="A3" t="s">
        <v>190</v>
      </c>
      <c r="B3">
        <v>1</v>
      </c>
      <c r="C3" s="9">
        <v>0</v>
      </c>
    </row>
    <row r="4" spans="1:3" ht="12.6" customHeight="1">
      <c r="A4" t="s">
        <v>195</v>
      </c>
      <c r="B4">
        <v>1</v>
      </c>
      <c r="C4" s="9">
        <v>0</v>
      </c>
    </row>
    <row r="5" spans="1:3" ht="12.6" customHeight="1">
      <c r="A5" t="s">
        <v>214</v>
      </c>
      <c r="B5">
        <v>1</v>
      </c>
      <c r="C5" s="9">
        <v>0</v>
      </c>
    </row>
    <row r="6" spans="1:3" ht="12.6" customHeight="1">
      <c r="A6" t="s">
        <v>88</v>
      </c>
      <c r="B6">
        <v>2</v>
      </c>
      <c r="C6" s="9">
        <v>0</v>
      </c>
    </row>
    <row r="7" spans="1:3" ht="12.6" customHeight="1">
      <c r="A7" t="s">
        <v>93</v>
      </c>
      <c r="B7">
        <v>2</v>
      </c>
      <c r="C7" s="9">
        <v>0</v>
      </c>
    </row>
    <row r="8" spans="1:3" ht="12.6" customHeight="1">
      <c r="A8" t="s">
        <v>193</v>
      </c>
      <c r="B8">
        <v>2</v>
      </c>
      <c r="C8" s="9">
        <v>0</v>
      </c>
    </row>
    <row r="9" spans="1:3" ht="12.6" customHeight="1">
      <c r="A9" t="s">
        <v>108</v>
      </c>
      <c r="B9">
        <v>4</v>
      </c>
      <c r="C9" s="9">
        <v>1E-3</v>
      </c>
    </row>
    <row r="10" spans="1:3" ht="12.6" customHeight="1">
      <c r="A10" t="s">
        <v>90</v>
      </c>
      <c r="B10">
        <v>9</v>
      </c>
      <c r="C10" s="9">
        <v>2E-3</v>
      </c>
    </row>
    <row r="11" spans="1:3" ht="12.6" customHeight="1">
      <c r="A11" t="s">
        <v>97</v>
      </c>
      <c r="B11">
        <v>9</v>
      </c>
      <c r="C11" s="9">
        <v>2E-3</v>
      </c>
    </row>
    <row r="12" spans="1:3" ht="12.6" customHeight="1">
      <c r="A12" t="s">
        <v>212</v>
      </c>
      <c r="B12">
        <v>9</v>
      </c>
      <c r="C12" s="9">
        <v>2E-3</v>
      </c>
    </row>
    <row r="13" spans="1:3" ht="12.6" customHeight="1">
      <c r="A13" t="s">
        <v>192</v>
      </c>
      <c r="B13">
        <v>10</v>
      </c>
      <c r="C13" s="9">
        <v>2E-3</v>
      </c>
    </row>
    <row r="14" spans="1:3" ht="12.6" customHeight="1">
      <c r="A14" t="s">
        <v>173</v>
      </c>
      <c r="B14">
        <v>11</v>
      </c>
      <c r="C14" s="9">
        <v>3.0000000000000001E-3</v>
      </c>
    </row>
    <row r="15" spans="1:3" ht="12.6" customHeight="1">
      <c r="A15" t="s">
        <v>194</v>
      </c>
      <c r="B15">
        <v>13</v>
      </c>
      <c r="C15" s="9">
        <v>3.0000000000000001E-3</v>
      </c>
    </row>
    <row r="16" spans="1:3" ht="12.6" customHeight="1">
      <c r="A16" t="s">
        <v>98</v>
      </c>
      <c r="B16">
        <v>15</v>
      </c>
      <c r="C16" s="9">
        <v>3.0000000000000001E-3</v>
      </c>
    </row>
    <row r="17" spans="1:3" ht="12.6" customHeight="1">
      <c r="A17" t="s">
        <v>160</v>
      </c>
      <c r="B17">
        <v>16</v>
      </c>
      <c r="C17" s="9">
        <v>4.0000000000000001E-3</v>
      </c>
    </row>
    <row r="18" spans="1:3" ht="12.6" customHeight="1">
      <c r="A18" t="s">
        <v>196</v>
      </c>
      <c r="B18">
        <v>16</v>
      </c>
      <c r="C18" s="9">
        <v>4.0000000000000001E-3</v>
      </c>
    </row>
    <row r="19" spans="1:3" ht="12.6" customHeight="1">
      <c r="A19" t="s">
        <v>105</v>
      </c>
      <c r="B19">
        <v>18</v>
      </c>
      <c r="C19" s="9">
        <v>4.0000000000000001E-3</v>
      </c>
    </row>
    <row r="20" spans="1:3" ht="12.6" customHeight="1">
      <c r="A20" t="s">
        <v>150</v>
      </c>
      <c r="B20">
        <v>19</v>
      </c>
      <c r="C20" s="9">
        <v>4.0000000000000001E-3</v>
      </c>
    </row>
    <row r="21" spans="1:3" ht="12.6" customHeight="1">
      <c r="A21" t="s">
        <v>91</v>
      </c>
      <c r="B21">
        <v>21</v>
      </c>
      <c r="C21" s="9">
        <v>5.0000000000000001E-3</v>
      </c>
    </row>
    <row r="22" spans="1:3" ht="12.6" customHeight="1">
      <c r="A22" t="s">
        <v>106</v>
      </c>
      <c r="B22">
        <v>21</v>
      </c>
      <c r="C22" s="9">
        <v>5.0000000000000001E-3</v>
      </c>
    </row>
    <row r="23" spans="1:3">
      <c r="A23" t="s">
        <v>191</v>
      </c>
      <c r="B23">
        <v>24</v>
      </c>
      <c r="C23" s="9">
        <v>6.0000000000000001E-3</v>
      </c>
    </row>
    <row r="24" spans="1:3">
      <c r="A24" t="s">
        <v>110</v>
      </c>
      <c r="B24">
        <v>30</v>
      </c>
      <c r="C24" s="9">
        <v>7.0000000000000001E-3</v>
      </c>
    </row>
    <row r="25" spans="1:3">
      <c r="A25" t="s">
        <v>111</v>
      </c>
      <c r="B25">
        <v>38</v>
      </c>
      <c r="C25" s="9">
        <v>8.9999999999999993E-3</v>
      </c>
    </row>
    <row r="26" spans="1:3">
      <c r="A26" t="s">
        <v>86</v>
      </c>
      <c r="B26">
        <v>44</v>
      </c>
      <c r="C26" s="9">
        <v>0.01</v>
      </c>
    </row>
    <row r="27" spans="1:3">
      <c r="A27" t="s">
        <v>94</v>
      </c>
      <c r="B27">
        <v>44</v>
      </c>
      <c r="C27" s="9">
        <v>0.01</v>
      </c>
    </row>
    <row r="28" spans="1:3">
      <c r="A28" t="s">
        <v>213</v>
      </c>
      <c r="B28">
        <v>61</v>
      </c>
      <c r="C28" s="9">
        <v>1.4E-2</v>
      </c>
    </row>
    <row r="29" spans="1:3">
      <c r="A29" t="s">
        <v>104</v>
      </c>
      <c r="B29">
        <v>67</v>
      </c>
      <c r="C29" s="9">
        <v>1.6E-2</v>
      </c>
    </row>
    <row r="30" spans="1:3">
      <c r="A30" t="s">
        <v>84</v>
      </c>
      <c r="B30">
        <v>70</v>
      </c>
      <c r="C30" s="9">
        <v>1.6E-2</v>
      </c>
    </row>
    <row r="31" spans="1:3">
      <c r="A31" t="s">
        <v>102</v>
      </c>
      <c r="B31">
        <v>79</v>
      </c>
      <c r="C31" s="9">
        <v>1.7999999999999999E-2</v>
      </c>
    </row>
    <row r="32" spans="1:3">
      <c r="A32" t="s">
        <v>109</v>
      </c>
      <c r="B32">
        <v>87</v>
      </c>
      <c r="C32" s="9">
        <v>0.02</v>
      </c>
    </row>
    <row r="33" spans="1:3">
      <c r="A33" t="s">
        <v>82</v>
      </c>
      <c r="B33">
        <v>113</v>
      </c>
      <c r="C33" s="9">
        <v>2.5999999999999999E-2</v>
      </c>
    </row>
    <row r="34" spans="1:3">
      <c r="A34" t="s">
        <v>85</v>
      </c>
      <c r="B34">
        <v>118</v>
      </c>
      <c r="C34" s="9">
        <v>2.7E-2</v>
      </c>
    </row>
    <row r="35" spans="1:3">
      <c r="A35" t="s">
        <v>83</v>
      </c>
      <c r="B35">
        <v>123</v>
      </c>
      <c r="C35" s="9">
        <v>2.8000000000000001E-2</v>
      </c>
    </row>
    <row r="36" spans="1:3">
      <c r="A36" t="s">
        <v>107</v>
      </c>
      <c r="B36">
        <v>130</v>
      </c>
      <c r="C36" s="9">
        <v>0.03</v>
      </c>
    </row>
    <row r="37" spans="1:3">
      <c r="A37" t="s">
        <v>96</v>
      </c>
      <c r="B37">
        <v>134</v>
      </c>
      <c r="C37" s="9">
        <v>3.1E-2</v>
      </c>
    </row>
    <row r="38" spans="1:3">
      <c r="A38" t="s">
        <v>99</v>
      </c>
      <c r="B38">
        <v>141</v>
      </c>
      <c r="C38" s="9">
        <v>3.3000000000000002E-2</v>
      </c>
    </row>
    <row r="39" spans="1:3">
      <c r="A39" t="s">
        <v>92</v>
      </c>
      <c r="B39">
        <v>152</v>
      </c>
      <c r="C39" s="9">
        <v>3.5000000000000003E-2</v>
      </c>
    </row>
    <row r="40" spans="1:3">
      <c r="A40" t="s">
        <v>100</v>
      </c>
      <c r="B40">
        <v>184</v>
      </c>
      <c r="C40" s="9">
        <v>4.2999999999999997E-2</v>
      </c>
    </row>
    <row r="41" spans="1:3">
      <c r="A41" t="s">
        <v>149</v>
      </c>
      <c r="B41">
        <v>200</v>
      </c>
      <c r="C41" s="9">
        <v>4.5999999999999999E-2</v>
      </c>
    </row>
    <row r="42" spans="1:3">
      <c r="A42" t="s">
        <v>138</v>
      </c>
      <c r="B42">
        <v>301</v>
      </c>
      <c r="C42" s="9">
        <v>6.9099999999999995E-2</v>
      </c>
    </row>
    <row r="43" spans="1:3">
      <c r="A43" t="s">
        <v>174</v>
      </c>
      <c r="B43">
        <v>369</v>
      </c>
      <c r="C43" s="9">
        <v>8.5000000000000006E-2</v>
      </c>
    </row>
    <row r="44" spans="1:3">
      <c r="A44" t="s">
        <v>89</v>
      </c>
      <c r="B44">
        <v>375</v>
      </c>
      <c r="C44" s="9">
        <v>8.6999999999999994E-2</v>
      </c>
    </row>
    <row r="45" spans="1:3">
      <c r="A45" t="s">
        <v>87</v>
      </c>
      <c r="B45">
        <v>525</v>
      </c>
      <c r="C45" s="9">
        <v>0.121</v>
      </c>
    </row>
    <row r="46" spans="1:3">
      <c r="A46" t="s">
        <v>101</v>
      </c>
      <c r="B46">
        <v>784</v>
      </c>
      <c r="C46" s="9">
        <v>0.18099999999999999</v>
      </c>
    </row>
    <row r="47" spans="1:3">
      <c r="C47" s="9"/>
    </row>
    <row r="48" spans="1:3">
      <c r="C48" s="9"/>
    </row>
    <row r="49" spans="1:3">
      <c r="C49" s="9"/>
    </row>
    <row r="50" spans="1:3">
      <c r="C50" s="9"/>
    </row>
    <row r="51" spans="1:3">
      <c r="C51" s="9"/>
    </row>
    <row r="53" spans="1:3" ht="25.5">
      <c r="A53" s="1" t="s">
        <v>121</v>
      </c>
      <c r="B53" s="5" t="s">
        <v>115</v>
      </c>
      <c r="C53" s="6" t="s">
        <v>130</v>
      </c>
    </row>
    <row r="54" spans="1:3">
      <c r="A54" t="s">
        <v>215</v>
      </c>
      <c r="B54">
        <v>1</v>
      </c>
      <c r="C54" s="9">
        <v>0</v>
      </c>
    </row>
    <row r="55" spans="1:3">
      <c r="A55" t="s">
        <v>216</v>
      </c>
      <c r="B55">
        <v>1</v>
      </c>
      <c r="C55" s="9">
        <v>0</v>
      </c>
    </row>
    <row r="56" spans="1:3">
      <c r="A56" t="s">
        <v>95</v>
      </c>
      <c r="B56">
        <v>2</v>
      </c>
      <c r="C56" s="9">
        <v>0</v>
      </c>
    </row>
    <row r="57" spans="1:3">
      <c r="A57" t="s">
        <v>196</v>
      </c>
      <c r="B57">
        <v>3</v>
      </c>
      <c r="C57" s="9">
        <v>1E-3</v>
      </c>
    </row>
    <row r="58" spans="1:3">
      <c r="A58" t="s">
        <v>98</v>
      </c>
      <c r="B58">
        <v>6</v>
      </c>
      <c r="C58" s="9">
        <v>1E-3</v>
      </c>
    </row>
    <row r="59" spans="1:3">
      <c r="A59" t="s">
        <v>99</v>
      </c>
      <c r="B59">
        <v>6</v>
      </c>
      <c r="C59" s="9">
        <v>1E-3</v>
      </c>
    </row>
    <row r="60" spans="1:3">
      <c r="A60" t="s">
        <v>103</v>
      </c>
      <c r="B60">
        <v>6</v>
      </c>
      <c r="C60" s="9">
        <v>1E-3</v>
      </c>
    </row>
    <row r="61" spans="1:3">
      <c r="A61" t="s">
        <v>87</v>
      </c>
      <c r="B61">
        <v>9</v>
      </c>
      <c r="C61" s="9">
        <v>2E-3</v>
      </c>
    </row>
    <row r="62" spans="1:3">
      <c r="A62" t="s">
        <v>90</v>
      </c>
      <c r="B62">
        <v>9</v>
      </c>
      <c r="C62" s="9">
        <v>2E-3</v>
      </c>
    </row>
    <row r="63" spans="1:3">
      <c r="A63" t="s">
        <v>112</v>
      </c>
      <c r="B63">
        <v>10</v>
      </c>
      <c r="C63" s="9">
        <v>2E-3</v>
      </c>
    </row>
    <row r="64" spans="1:3">
      <c r="A64" t="s">
        <v>89</v>
      </c>
      <c r="B64">
        <v>14</v>
      </c>
      <c r="C64" s="9">
        <v>3.0000000000000001E-3</v>
      </c>
    </row>
    <row r="65" spans="1:3">
      <c r="A65" t="s">
        <v>85</v>
      </c>
      <c r="B65">
        <v>16</v>
      </c>
      <c r="C65" s="9">
        <v>4.0000000000000001E-3</v>
      </c>
    </row>
    <row r="66" spans="1:3">
      <c r="A66" t="s">
        <v>106</v>
      </c>
      <c r="B66">
        <v>20</v>
      </c>
      <c r="C66" s="9">
        <v>5.0000000000000001E-3</v>
      </c>
    </row>
    <row r="67" spans="1:3">
      <c r="A67" t="s">
        <v>149</v>
      </c>
      <c r="B67">
        <v>21</v>
      </c>
      <c r="C67" s="9">
        <v>5.0000000000000001E-3</v>
      </c>
    </row>
    <row r="68" spans="1:3">
      <c r="A68" t="s">
        <v>113</v>
      </c>
      <c r="B68">
        <v>21</v>
      </c>
      <c r="C68" s="9">
        <v>5.0000000000000001E-3</v>
      </c>
    </row>
    <row r="69" spans="1:3">
      <c r="A69" t="s">
        <v>192</v>
      </c>
      <c r="B69">
        <v>23</v>
      </c>
      <c r="C69" s="9">
        <v>5.0000000000000001E-3</v>
      </c>
    </row>
    <row r="70" spans="1:3">
      <c r="A70" t="s">
        <v>88</v>
      </c>
      <c r="B70">
        <v>25</v>
      </c>
      <c r="C70" s="9">
        <v>6.0000000000000001E-3</v>
      </c>
    </row>
    <row r="71" spans="1:3">
      <c r="A71" t="s">
        <v>84</v>
      </c>
      <c r="B71">
        <v>26</v>
      </c>
      <c r="C71" s="9">
        <v>6.0000000000000001E-3</v>
      </c>
    </row>
    <row r="72" spans="1:3">
      <c r="A72" t="s">
        <v>174</v>
      </c>
      <c r="B72">
        <v>34</v>
      </c>
      <c r="C72" s="9">
        <v>8.0000000000000002E-3</v>
      </c>
    </row>
    <row r="73" spans="1:3">
      <c r="A73" t="s">
        <v>82</v>
      </c>
      <c r="B73">
        <v>36</v>
      </c>
      <c r="C73" s="9">
        <v>8.0000000000000002E-3</v>
      </c>
    </row>
    <row r="74" spans="1:3">
      <c r="A74" t="s">
        <v>96</v>
      </c>
      <c r="B74">
        <v>47</v>
      </c>
      <c r="C74" s="9">
        <v>1.0999999999999999E-2</v>
      </c>
    </row>
    <row r="75" spans="1:3">
      <c r="A75" t="s">
        <v>86</v>
      </c>
      <c r="B75">
        <v>130</v>
      </c>
      <c r="C75" s="9">
        <v>0.03</v>
      </c>
    </row>
    <row r="76" spans="1:3">
      <c r="A76" t="s">
        <v>101</v>
      </c>
      <c r="B76">
        <v>162</v>
      </c>
      <c r="C76" s="9">
        <v>3.6999999999999998E-2</v>
      </c>
    </row>
    <row r="77" spans="1:3">
      <c r="A77" t="s">
        <v>83</v>
      </c>
      <c r="B77">
        <v>262</v>
      </c>
      <c r="C77" s="9">
        <v>6.0999999999999999E-2</v>
      </c>
    </row>
    <row r="78" spans="1:3">
      <c r="A78" t="s">
        <v>94</v>
      </c>
      <c r="B78">
        <v>483</v>
      </c>
      <c r="C78" s="9">
        <v>0.112</v>
      </c>
    </row>
    <row r="79" spans="1:3">
      <c r="A79" t="s">
        <v>138</v>
      </c>
      <c r="B79">
        <v>2949</v>
      </c>
      <c r="C79" s="9">
        <v>0.68200000000000005</v>
      </c>
    </row>
  </sheetData>
  <sortState ref="A54:C79">
    <sortCondition ref="B54:B79"/>
  </sortState>
  <phoneticPr fontId="0" type="noConversion"/>
  <printOptions gridLines="1"/>
  <pageMargins left="0.75" right="0.75" top="0.75" bottom="0.75" header="0.5" footer="0.5"/>
  <pageSetup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Requestors</vt:lpstr>
      <vt:lpstr>Lenders</vt:lpstr>
      <vt:lpstr>By Country</vt:lpstr>
    </vt:vector>
  </TitlesOfParts>
  <Company>CSUMB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CSUMB</dc:creator>
  <cp:lastModifiedBy>Steve</cp:lastModifiedBy>
  <cp:lastPrinted>2006-07-07T18:41:12Z</cp:lastPrinted>
  <dcterms:created xsi:type="dcterms:W3CDTF">2003-02-14T00:47:45Z</dcterms:created>
  <dcterms:modified xsi:type="dcterms:W3CDTF">2013-07-01T17:24:54Z</dcterms:modified>
</cp:coreProperties>
</file>