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40" windowHeight="8625" activeTab="0"/>
  </bookViews>
  <sheets>
    <sheet name="Requestors" sheetId="1" r:id="rId1"/>
    <sheet name="Lenders" sheetId="2" r:id="rId2"/>
    <sheet name="By Country" sheetId="3" r:id="rId3"/>
    <sheet name="Net Lend Borrow" sheetId="4" r:id="rId4"/>
  </sheets>
  <definedNames/>
  <calcPr fullCalcOnLoad="1"/>
</workbook>
</file>

<file path=xl/sharedStrings.xml><?xml version="1.0" encoding="utf-8"?>
<sst xmlns="http://schemas.openxmlformats.org/spreadsheetml/2006/main" count="450" uniqueCount="213">
  <si>
    <t xml:space="preserve">AcuarioNCuba </t>
  </si>
  <si>
    <t xml:space="preserve">AIMS </t>
  </si>
  <si>
    <t xml:space="preserve">AlantNIRO </t>
  </si>
  <si>
    <t xml:space="preserve">AnuenueFishRes </t>
  </si>
  <si>
    <t xml:space="preserve">Bamfield </t>
  </si>
  <si>
    <t xml:space="preserve">BermudaInstOceanSci </t>
  </si>
  <si>
    <t xml:space="preserve">CEFAS </t>
  </si>
  <si>
    <t xml:space="preserve">CEMAREUK </t>
  </si>
  <si>
    <t xml:space="preserve">ChileanNavy </t>
  </si>
  <si>
    <t xml:space="preserve">CIAD </t>
  </si>
  <si>
    <t xml:space="preserve">CIBNOR </t>
  </si>
  <si>
    <t xml:space="preserve">CICESE </t>
  </si>
  <si>
    <t xml:space="preserve">CICIMAR </t>
  </si>
  <si>
    <t xml:space="preserve">CIEAMER </t>
  </si>
  <si>
    <t xml:space="preserve">CIIDIR </t>
  </si>
  <si>
    <t xml:space="preserve">CMFRIIndia </t>
  </si>
  <si>
    <t xml:space="preserve">ColegioPostgrad </t>
  </si>
  <si>
    <t xml:space="preserve">ConShelf </t>
  </si>
  <si>
    <t xml:space="preserve">CSIROMarLab </t>
  </si>
  <si>
    <t xml:space="preserve">DanishIFish </t>
  </si>
  <si>
    <t xml:space="preserve">DFAIOS </t>
  </si>
  <si>
    <t xml:space="preserve">DFAPBS </t>
  </si>
  <si>
    <t xml:space="preserve">DFOMarshall </t>
  </si>
  <si>
    <t xml:space="preserve">DFOStAndrews </t>
  </si>
  <si>
    <t xml:space="preserve">ErnstMayrMCZ </t>
  </si>
  <si>
    <t xml:space="preserve">FAOFisheriesBranch </t>
  </si>
  <si>
    <t xml:space="preserve">FisheriesWA </t>
  </si>
  <si>
    <t xml:space="preserve">FloridaMarResInst </t>
  </si>
  <si>
    <t xml:space="preserve">Gilchrist </t>
  </si>
  <si>
    <t xml:space="preserve">Gunter </t>
  </si>
  <si>
    <t xml:space="preserve">Hafro </t>
  </si>
  <si>
    <t xml:space="preserve">HatfieldMarSci </t>
  </si>
  <si>
    <t xml:space="preserve">HMS </t>
  </si>
  <si>
    <t xml:space="preserve">ICLARM </t>
  </si>
  <si>
    <t xml:space="preserve">ICML-UNAM </t>
  </si>
  <si>
    <t xml:space="preserve">IFMGEOMAR </t>
  </si>
  <si>
    <t xml:space="preserve">IFREMERBrest </t>
  </si>
  <si>
    <t xml:space="preserve">IFROIran </t>
  </si>
  <si>
    <t xml:space="preserve">INIDEP </t>
  </si>
  <si>
    <t xml:space="preserve">INOCAREcuador </t>
  </si>
  <si>
    <t xml:space="preserve">InstBiolSouthSeas </t>
  </si>
  <si>
    <t xml:space="preserve">InstBosbouw </t>
  </si>
  <si>
    <t xml:space="preserve">INSTMTunisia </t>
  </si>
  <si>
    <t xml:space="preserve">InstOceanBulgaria </t>
  </si>
  <si>
    <t xml:space="preserve">INVEMARColombia </t>
  </si>
  <si>
    <t xml:space="preserve">KenyaMarFish </t>
  </si>
  <si>
    <t xml:space="preserve">LaJollaSWF </t>
  </si>
  <si>
    <t xml:space="preserve">LouisianaUMarCons </t>
  </si>
  <si>
    <t xml:space="preserve">MBLWHOI </t>
  </si>
  <si>
    <t xml:space="preserve">Md.Dept.Nat.Res. </t>
  </si>
  <si>
    <t xml:space="preserve">MinFishMarResNamibia </t>
  </si>
  <si>
    <t xml:space="preserve">MossLandingMBARI </t>
  </si>
  <si>
    <t xml:space="preserve">MoteMarine </t>
  </si>
  <si>
    <t xml:space="preserve">MusOceanMonaco </t>
  </si>
  <si>
    <t xml:space="preserve">NatInstOceanIndia </t>
  </si>
  <si>
    <t xml:space="preserve">NIWA </t>
  </si>
  <si>
    <t xml:space="preserve">NMFSAukeBay </t>
  </si>
  <si>
    <t xml:space="preserve">NMFSNatMarMammal </t>
  </si>
  <si>
    <t xml:space="preserve">NMFSPanamaCity </t>
  </si>
  <si>
    <t xml:space="preserve">NMFSSantaCruz </t>
  </si>
  <si>
    <t xml:space="preserve">NorthSeaCentre </t>
  </si>
  <si>
    <t xml:space="preserve">NSWFishResInst </t>
  </si>
  <si>
    <t xml:space="preserve">OIMB </t>
  </si>
  <si>
    <t xml:space="preserve">ORISAFRICA </t>
  </si>
  <si>
    <t xml:space="preserve">PIMRIS </t>
  </si>
  <si>
    <t xml:space="preserve">Rosenstiel </t>
  </si>
  <si>
    <t xml:space="preserve">RudBosInstLib </t>
  </si>
  <si>
    <t xml:space="preserve">RupAcadCtrMarSci </t>
  </si>
  <si>
    <t xml:space="preserve">SAIAB </t>
  </si>
  <si>
    <t xml:space="preserve">Sanibel </t>
  </si>
  <si>
    <t xml:space="preserve">SCarolinaDNR </t>
  </si>
  <si>
    <t xml:space="preserve">SeattleNWF </t>
  </si>
  <si>
    <t xml:space="preserve">SeychellesFishing </t>
  </si>
  <si>
    <t xml:space="preserve">SOPAC </t>
  </si>
  <si>
    <t xml:space="preserve">SPCNewCaledonia </t>
  </si>
  <si>
    <t xml:space="preserve">StJohnsWater </t>
  </si>
  <si>
    <t xml:space="preserve">UDaresSalaamMar </t>
  </si>
  <si>
    <t xml:space="preserve">UEcosisAquat </t>
  </si>
  <si>
    <t xml:space="preserve">UHawaii </t>
  </si>
  <si>
    <t xml:space="preserve">UMassDartmouth </t>
  </si>
  <si>
    <t xml:space="preserve">UMCES </t>
  </si>
  <si>
    <t xml:space="preserve">UNAMIMSL </t>
  </si>
  <si>
    <t xml:space="preserve">UnivAustralChile </t>
  </si>
  <si>
    <t xml:space="preserve">UnivMagallanes </t>
  </si>
  <si>
    <t xml:space="preserve">UnivRepInstInvestPes </t>
  </si>
  <si>
    <t xml:space="preserve">UnivVinaDelMar </t>
  </si>
  <si>
    <t xml:space="preserve">Uvalparaiso </t>
  </si>
  <si>
    <t xml:space="preserve">UWashingtonNatSci </t>
  </si>
  <si>
    <t xml:space="preserve">VIMS </t>
  </si>
  <si>
    <t xml:space="preserve">VLIZ </t>
  </si>
  <si>
    <t xml:space="preserve">Wegener </t>
  </si>
  <si>
    <t xml:space="preserve">BedfordIO </t>
  </si>
  <si>
    <t xml:space="preserve">CalifAcadSci </t>
  </si>
  <si>
    <t xml:space="preserve">CIMIPCuba </t>
  </si>
  <si>
    <t xml:space="preserve">CRITFC </t>
  </si>
  <si>
    <t xml:space="preserve">CSUMB </t>
  </si>
  <si>
    <t xml:space="preserve">DukeU </t>
  </si>
  <si>
    <t xml:space="preserve">HonoluluSWF </t>
  </si>
  <si>
    <t xml:space="preserve">IDFPVChile </t>
  </si>
  <si>
    <t xml:space="preserve">LeslieSavage </t>
  </si>
  <si>
    <t xml:space="preserve">MiamiNOAA </t>
  </si>
  <si>
    <t xml:space="preserve">NatSeaGrantDep </t>
  </si>
  <si>
    <t xml:space="preserve">NEFSC </t>
  </si>
  <si>
    <t xml:space="preserve">NIFFRNigeria </t>
  </si>
  <si>
    <t xml:space="preserve">NMFSPFEL </t>
  </si>
  <si>
    <t xml:space="preserve">NOAABeaufort </t>
  </si>
  <si>
    <t xml:space="preserve">NOAACentral </t>
  </si>
  <si>
    <t xml:space="preserve">NOAASeattleReg </t>
  </si>
  <si>
    <t xml:space="preserve">NOAASEFC </t>
  </si>
  <si>
    <t xml:space="preserve">NOVA </t>
  </si>
  <si>
    <t xml:space="preserve">PellMarineSciLib </t>
  </si>
  <si>
    <t xml:space="preserve">PIASA </t>
  </si>
  <si>
    <t xml:space="preserve">Scripps </t>
  </si>
  <si>
    <t xml:space="preserve">TexasAMUGalveston </t>
  </si>
  <si>
    <t xml:space="preserve">UConnAveryPt </t>
  </si>
  <si>
    <t xml:space="preserve">UFloridaDigLib </t>
  </si>
  <si>
    <t xml:space="preserve">UOIOCV </t>
  </si>
  <si>
    <t xml:space="preserve">Argentina </t>
  </si>
  <si>
    <t xml:space="preserve">Australia </t>
  </si>
  <si>
    <t xml:space="preserve">Belgium </t>
  </si>
  <si>
    <t xml:space="preserve">Bermuda </t>
  </si>
  <si>
    <t xml:space="preserve">Bulgaria </t>
  </si>
  <si>
    <t xml:space="preserve">Canada </t>
  </si>
  <si>
    <t xml:space="preserve">Chile </t>
  </si>
  <si>
    <t xml:space="preserve">Colombia </t>
  </si>
  <si>
    <t xml:space="preserve">Croatia </t>
  </si>
  <si>
    <t xml:space="preserve">Cuba </t>
  </si>
  <si>
    <t xml:space="preserve">Denmark </t>
  </si>
  <si>
    <t xml:space="preserve">Ecuador </t>
  </si>
  <si>
    <t xml:space="preserve">Fiji </t>
  </si>
  <si>
    <t xml:space="preserve">France </t>
  </si>
  <si>
    <t xml:space="preserve">Germany </t>
  </si>
  <si>
    <t xml:space="preserve">Iceland </t>
  </si>
  <si>
    <t xml:space="preserve">India </t>
  </si>
  <si>
    <t xml:space="preserve">Iran </t>
  </si>
  <si>
    <t xml:space="preserve">Ireland </t>
  </si>
  <si>
    <t xml:space="preserve">Israel </t>
  </si>
  <si>
    <t xml:space="preserve">Italy </t>
  </si>
  <si>
    <t xml:space="preserve">Kenya </t>
  </si>
  <si>
    <t xml:space="preserve">Malaysia </t>
  </si>
  <si>
    <t xml:space="preserve">Mexico </t>
  </si>
  <si>
    <t xml:space="preserve">Monaco </t>
  </si>
  <si>
    <t xml:space="preserve">Namibia </t>
  </si>
  <si>
    <t xml:space="preserve">New Caledonia </t>
  </si>
  <si>
    <t xml:space="preserve">New Zealand </t>
  </si>
  <si>
    <t xml:space="preserve">Russia </t>
  </si>
  <si>
    <t xml:space="preserve">Seychelles </t>
  </si>
  <si>
    <t xml:space="preserve">South Africa </t>
  </si>
  <si>
    <t xml:space="preserve">Spain </t>
  </si>
  <si>
    <t xml:space="preserve">Tanzania </t>
  </si>
  <si>
    <t xml:space="preserve">Tunisia </t>
  </si>
  <si>
    <t xml:space="preserve">Ukraine </t>
  </si>
  <si>
    <t xml:space="preserve">United Kingdom </t>
  </si>
  <si>
    <t xml:space="preserve">Uruguay </t>
  </si>
  <si>
    <t xml:space="preserve">Nigeria </t>
  </si>
  <si>
    <t xml:space="preserve">Venezuela </t>
  </si>
  <si>
    <t>Lending Library</t>
  </si>
  <si>
    <t>Requests Received</t>
  </si>
  <si>
    <t>Borrowing Library</t>
  </si>
  <si>
    <t>Items Requested</t>
  </si>
  <si>
    <t>Borrowing Libraries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</si>
  <si>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</si>
  <si>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</si>
  <si>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</si>
  <si>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</si>
  <si>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</si>
  <si>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</si>
  <si>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</si>
  <si>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</si>
  <si>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</si>
  <si>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</si>
  <si>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</si>
  <si>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Lending Requests Received</t>
  </si>
  <si>
    <t>Borrowing Requests Sent</t>
  </si>
  <si>
    <t>Net Borrowing to Lending</t>
  </si>
  <si>
    <t>:</t>
  </si>
  <si>
    <t>to</t>
  </si>
  <si>
    <t>Ratio of Lending</t>
  </si>
  <si>
    <t>Borrowing</t>
  </si>
  <si>
    <t>Blue or pink = more than 1 per week</t>
  </si>
  <si>
    <t>Green = heavy net lenders</t>
  </si>
  <si>
    <t>Yellow = heavy net borrowers</t>
  </si>
  <si>
    <t>Percent</t>
  </si>
  <si>
    <t xml:space="preserve">ALCARCINUS/UNAM </t>
  </si>
  <si>
    <t xml:space="preserve">BFA.FCNYM.UNLP.ARG </t>
  </si>
  <si>
    <t xml:space="preserve">Bigelow </t>
  </si>
  <si>
    <t xml:space="preserve">CSMCRI_India </t>
  </si>
  <si>
    <t xml:space="preserve">DENRLibrary </t>
  </si>
  <si>
    <t xml:space="preserve">DFONewfoundland </t>
  </si>
  <si>
    <t xml:space="preserve">DINARA </t>
  </si>
  <si>
    <t xml:space="preserve">FiskBibNor </t>
  </si>
  <si>
    <t xml:space="preserve">FlandersHydrRes </t>
  </si>
  <si>
    <t xml:space="preserve">FundacionChileLib </t>
  </si>
  <si>
    <t xml:space="preserve">ICRAM </t>
  </si>
  <si>
    <t xml:space="preserve">INTECHMER </t>
  </si>
  <si>
    <t xml:space="preserve">KaradagNatRes </t>
  </si>
  <si>
    <t xml:space="preserve">LandesamtNatUm </t>
  </si>
  <si>
    <t xml:space="preserve">MarineHydrophysInst </t>
  </si>
  <si>
    <t xml:space="preserve">MARINSTLIBIRELAND </t>
  </si>
  <si>
    <t xml:space="preserve">MdDeptNatRes </t>
  </si>
  <si>
    <t xml:space="preserve">NigerianInstOcean </t>
  </si>
  <si>
    <t xml:space="preserve">RIMFVietnam </t>
  </si>
  <si>
    <t xml:space="preserve">ScottPolar </t>
  </si>
  <si>
    <t xml:space="preserve">UnivEstMarBrasil </t>
  </si>
  <si>
    <t>of 115 libraries</t>
  </si>
  <si>
    <t xml:space="preserve">CIAPSNECV </t>
  </si>
  <si>
    <t xml:space="preserve">DOPMSenegal </t>
  </si>
  <si>
    <t>of 75 libraries</t>
  </si>
  <si>
    <t xml:space="preserve">Brasil </t>
  </si>
  <si>
    <t xml:space="preserve">Norway </t>
  </si>
  <si>
    <t xml:space="preserve">United States </t>
  </si>
  <si>
    <t xml:space="preserve">Vietnam </t>
  </si>
  <si>
    <t xml:space="preserve">Senegal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</si>
</sst>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"/>
    <numFmt numFmtId="172" formatCode="0.0%"/>
  </numFmts>
  <fonts count="13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5.75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sz val="14.75"/>
      <name val="Arial"/>
      <family val="0"/>
    </font>
    <font>
      <b/>
      <sz val="17.75"/>
      <name val="Arial"/>
      <family val="0"/>
    </font>
    <font>
      <sz val="9"/>
      <name val="Arial"/>
      <family val="2"/>
    </font>
    <font>
      <sz val="7.5"/>
      <name val="Arial"/>
      <family val="2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2" fontId="0" fillId="0" borderId="1" xfId="0" applyNumberFormat="1" applyBorder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>
          <bgColor rgb="FFFF99CC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IAMSLIC Borrowing Requests 2007 - 2008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125"/>
          <c:w val="0.983"/>
          <c:h val="0.99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Requestors!$B$1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Requestors!$A$2:$A$116</c:f>
              <c:strCache/>
            </c:strRef>
          </c:cat>
          <c:val>
            <c:numRef>
              <c:f>Requestors!$B$2:$B$116</c:f>
              <c:numCache/>
            </c:numRef>
          </c:val>
          <c:shape val="box"/>
        </c:ser>
        <c:shape val="box"/>
        <c:axId val="65039639"/>
        <c:axId val="48485840"/>
      </c:bar3DChart>
      <c:catAx>
        <c:axId val="65039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485840"/>
        <c:crosses val="autoZero"/>
        <c:auto val="1"/>
        <c:lblOffset val="100"/>
        <c:tickLblSkip val="1"/>
        <c:noMultiLvlLbl val="0"/>
      </c:catAx>
      <c:valAx>
        <c:axId val="4848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Sixth Year Requests n=4479</a:t>
                </a:r>
              </a:p>
            </c:rich>
          </c:tx>
          <c:layout>
            <c:manualLayout>
              <c:xMode val="factor"/>
              <c:yMode val="factor"/>
              <c:x val="-0.08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396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IAMSLIC Lending 2007 - 2008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0525"/>
          <c:w val="0.96625"/>
          <c:h val="0.94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Lenders!$B$1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Lenders!$A$2:$A$76</c:f>
              <c:strCache/>
            </c:strRef>
          </c:cat>
          <c:val>
            <c:numRef>
              <c:f>Lenders!$B$2:$B$76</c:f>
              <c:numCache/>
            </c:numRef>
          </c:val>
          <c:shape val="box"/>
        </c:ser>
        <c:shape val="box"/>
        <c:axId val="33719377"/>
        <c:axId val="35038938"/>
      </c:bar3DChart>
      <c:catAx>
        <c:axId val="33719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5038938"/>
        <c:crosses val="autoZero"/>
        <c:auto val="1"/>
        <c:lblOffset val="100"/>
        <c:tickLblSkip val="1"/>
        <c:noMultiLvlLbl val="0"/>
      </c:catAx>
      <c:valAx>
        <c:axId val="35038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Sixth Year Requests n=4479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193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Borrowing Requests by Country 2007 - 2008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Country'!$A$2:$A$42</c:f>
              <c:strCache/>
            </c:strRef>
          </c:cat>
          <c:val>
            <c:numRef>
              <c:f>'By Country'!$B$2:$B$42</c:f>
              <c:numCache/>
            </c:numRef>
          </c:val>
        </c:ser>
        <c:overlap val="100"/>
        <c:axId val="46914987"/>
        <c:axId val="19581700"/>
      </c:barChart>
      <c:catAx>
        <c:axId val="46914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81700"/>
        <c:crosses val="autoZero"/>
        <c:auto val="1"/>
        <c:lblOffset val="100"/>
        <c:tickLblSkip val="1"/>
        <c:noMultiLvlLbl val="0"/>
      </c:catAx>
      <c:valAx>
        <c:axId val="19581700"/>
        <c:scaling>
          <c:orientation val="minMax"/>
          <c:max val="12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6914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Requests Received by Country 2007 - 2008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Country'!$A$47:$A$69</c:f>
              <c:strCache/>
            </c:strRef>
          </c:cat>
          <c:val>
            <c:numRef>
              <c:f>'By Country'!$B$47:$B$69</c:f>
              <c:numCache/>
            </c:numRef>
          </c:val>
        </c:ser>
        <c:overlap val="100"/>
        <c:axId val="42017573"/>
        <c:axId val="42613838"/>
      </c:barChart>
      <c:catAx>
        <c:axId val="42017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613838"/>
        <c:crosses val="autoZero"/>
        <c:auto val="1"/>
        <c:lblOffset val="100"/>
        <c:tickLblSkip val="1"/>
        <c:noMultiLvlLbl val="0"/>
      </c:catAx>
      <c:valAx>
        <c:axId val="426138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017573"/>
        <c:crossesAt val="1"/>
        <c:crossBetween val="between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28575</xdr:rowOff>
    </xdr:from>
    <xdr:to>
      <xdr:col>13</xdr:col>
      <xdr:colOff>342900</xdr:colOff>
      <xdr:row>97</xdr:row>
      <xdr:rowOff>152400</xdr:rowOff>
    </xdr:to>
    <xdr:graphicFrame>
      <xdr:nvGraphicFramePr>
        <xdr:cNvPr id="1" name="Chart 1"/>
        <xdr:cNvGraphicFramePr/>
      </xdr:nvGraphicFramePr>
      <xdr:xfrm>
        <a:off x="3524250" y="28575"/>
        <a:ext cx="5686425" cy="1600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47625</xdr:rowOff>
    </xdr:from>
    <xdr:to>
      <xdr:col>13</xdr:col>
      <xdr:colOff>600075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3457575" y="47625"/>
        <a:ext cx="5991225" cy="1143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85725</xdr:rowOff>
    </xdr:from>
    <xdr:to>
      <xdr:col>14</xdr:col>
      <xdr:colOff>123825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495550" y="85725"/>
        <a:ext cx="6677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45</xdr:row>
      <xdr:rowOff>9525</xdr:rowOff>
    </xdr:from>
    <xdr:to>
      <xdr:col>14</xdr:col>
      <xdr:colOff>142875</xdr:colOff>
      <xdr:row>68</xdr:row>
      <xdr:rowOff>142875</xdr:rowOff>
    </xdr:to>
    <xdr:graphicFrame>
      <xdr:nvGraphicFramePr>
        <xdr:cNvPr id="2" name="Chart 2"/>
        <xdr:cNvGraphicFramePr/>
      </xdr:nvGraphicFramePr>
      <xdr:xfrm>
        <a:off x="2495550" y="7248525"/>
        <a:ext cx="66960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workbookViewId="0" topLeftCell="A1">
      <selection activeCell="A3" sqref="A3"/>
    </sheetView>
  </sheetViews>
  <sheetFormatPr defaultColWidth="9.140625" defaultRowHeight="12.75"/>
  <cols>
    <col min="1" max="1" width="21.140625" style="0" customWidth="1"/>
    <col min="2" max="2" width="10.57421875" style="0" customWidth="1"/>
    <col min="4" max="4" width="9.8515625" style="0" customWidth="1"/>
  </cols>
  <sheetData>
    <row r="1" spans="1:4" ht="26.25" customHeight="1">
      <c r="A1" s="1" t="s">
        <v>158</v>
      </c>
      <c r="B1" s="19" t="s">
        <v>159</v>
      </c>
      <c r="C1" s="20" t="s">
        <v>182</v>
      </c>
      <c r="D1" s="21" t="s">
        <v>170</v>
      </c>
    </row>
    <row r="2" spans="1:4" ht="12.75" customHeight="1">
      <c r="A2" t="s">
        <v>91</v>
      </c>
      <c r="B2">
        <v>1</v>
      </c>
      <c r="C2" s="23">
        <v>0</v>
      </c>
      <c r="D2" s="22">
        <f aca="true" t="shared" si="0" ref="D2:D33">B2/52</f>
        <v>0.019230769230769232</v>
      </c>
    </row>
    <row r="3" spans="1:4" ht="12.75" customHeight="1">
      <c r="A3" t="s">
        <v>5</v>
      </c>
      <c r="B3">
        <v>1</v>
      </c>
      <c r="C3" s="23">
        <v>0</v>
      </c>
      <c r="D3" s="22">
        <f t="shared" si="0"/>
        <v>0.019230769230769232</v>
      </c>
    </row>
    <row r="4" spans="1:4" ht="12.75" customHeight="1">
      <c r="A4" t="s">
        <v>95</v>
      </c>
      <c r="B4">
        <v>1</v>
      </c>
      <c r="C4" s="23">
        <v>0</v>
      </c>
      <c r="D4" s="22">
        <f t="shared" si="0"/>
        <v>0.019230769230769232</v>
      </c>
    </row>
    <row r="5" spans="1:4" ht="12.75" customHeight="1">
      <c r="A5" t="s">
        <v>24</v>
      </c>
      <c r="B5">
        <v>1</v>
      </c>
      <c r="C5" s="23">
        <v>0</v>
      </c>
      <c r="D5" s="22">
        <f t="shared" si="0"/>
        <v>0.019230769230769232</v>
      </c>
    </row>
    <row r="6" spans="1:4" ht="12.75" customHeight="1">
      <c r="A6" t="s">
        <v>25</v>
      </c>
      <c r="B6">
        <v>1</v>
      </c>
      <c r="C6" s="23">
        <v>0</v>
      </c>
      <c r="D6" s="22">
        <f t="shared" si="0"/>
        <v>0.019230769230769232</v>
      </c>
    </row>
    <row r="7" spans="1:4" ht="12.75" customHeight="1">
      <c r="A7" t="s">
        <v>190</v>
      </c>
      <c r="B7">
        <v>1</v>
      </c>
      <c r="C7" s="23">
        <v>0</v>
      </c>
      <c r="D7" s="22">
        <f t="shared" si="0"/>
        <v>0.019230769230769232</v>
      </c>
    </row>
    <row r="8" spans="1:4" ht="12.75" customHeight="1">
      <c r="A8" t="s">
        <v>45</v>
      </c>
      <c r="B8">
        <v>1</v>
      </c>
      <c r="C8" s="23">
        <v>0</v>
      </c>
      <c r="D8" s="22">
        <f t="shared" si="0"/>
        <v>0.019230769230769232</v>
      </c>
    </row>
    <row r="9" spans="1:4" ht="12.75" customHeight="1">
      <c r="A9" t="s">
        <v>196</v>
      </c>
      <c r="B9">
        <v>1</v>
      </c>
      <c r="C9" s="23">
        <v>0</v>
      </c>
      <c r="D9" s="22">
        <f t="shared" si="0"/>
        <v>0.019230769230769232</v>
      </c>
    </row>
    <row r="10" spans="1:4" ht="12.75" customHeight="1">
      <c r="A10" t="s">
        <v>48</v>
      </c>
      <c r="B10">
        <v>1</v>
      </c>
      <c r="C10" s="23">
        <v>0</v>
      </c>
      <c r="D10" s="22">
        <f t="shared" si="0"/>
        <v>0.019230769230769232</v>
      </c>
    </row>
    <row r="11" spans="1:4" ht="12.75" customHeight="1">
      <c r="A11" t="s">
        <v>200</v>
      </c>
      <c r="B11">
        <v>1</v>
      </c>
      <c r="C11" s="23">
        <v>0</v>
      </c>
      <c r="D11" s="22">
        <f t="shared" si="0"/>
        <v>0.019230769230769232</v>
      </c>
    </row>
    <row r="12" spans="1:4" ht="12.75" customHeight="1">
      <c r="A12" t="s">
        <v>56</v>
      </c>
      <c r="B12">
        <v>1</v>
      </c>
      <c r="C12" s="23">
        <v>0</v>
      </c>
      <c r="D12" s="22">
        <f t="shared" si="0"/>
        <v>0.019230769230769232</v>
      </c>
    </row>
    <row r="13" spans="1:4" ht="12.75" customHeight="1">
      <c r="A13" t="s">
        <v>59</v>
      </c>
      <c r="B13">
        <v>1</v>
      </c>
      <c r="C13" s="23">
        <v>0</v>
      </c>
      <c r="D13" s="22">
        <f t="shared" si="0"/>
        <v>0.019230769230769232</v>
      </c>
    </row>
    <row r="14" spans="1:4" ht="12.75" customHeight="1">
      <c r="A14" t="s">
        <v>106</v>
      </c>
      <c r="B14">
        <v>1</v>
      </c>
      <c r="C14" s="23">
        <v>0</v>
      </c>
      <c r="D14" s="22">
        <f t="shared" si="0"/>
        <v>0.019230769230769232</v>
      </c>
    </row>
    <row r="15" spans="1:4" ht="12.75" customHeight="1">
      <c r="A15" t="s">
        <v>60</v>
      </c>
      <c r="B15">
        <v>1</v>
      </c>
      <c r="C15" s="23">
        <v>0</v>
      </c>
      <c r="D15" s="22">
        <f t="shared" si="0"/>
        <v>0.019230769230769232</v>
      </c>
    </row>
    <row r="16" spans="1:4" ht="12.75" customHeight="1">
      <c r="A16" t="s">
        <v>109</v>
      </c>
      <c r="B16">
        <v>1</v>
      </c>
      <c r="C16" s="23">
        <v>0</v>
      </c>
      <c r="D16" s="22">
        <f t="shared" si="0"/>
        <v>0.019230769230769232</v>
      </c>
    </row>
    <row r="17" spans="1:4" ht="12.75" customHeight="1">
      <c r="A17" t="s">
        <v>63</v>
      </c>
      <c r="B17">
        <v>1</v>
      </c>
      <c r="C17" s="23">
        <v>0</v>
      </c>
      <c r="D17" s="22">
        <f t="shared" si="0"/>
        <v>0.019230769230769232</v>
      </c>
    </row>
    <row r="18" spans="1:4" ht="12.75" customHeight="1">
      <c r="A18" t="s">
        <v>110</v>
      </c>
      <c r="B18">
        <v>1</v>
      </c>
      <c r="C18" s="23">
        <v>0</v>
      </c>
      <c r="D18" s="22">
        <f t="shared" si="0"/>
        <v>0.019230769230769232</v>
      </c>
    </row>
    <row r="19" spans="1:4" ht="12.75" customHeight="1">
      <c r="A19" t="s">
        <v>201</v>
      </c>
      <c r="B19">
        <v>1</v>
      </c>
      <c r="C19" s="23">
        <v>0</v>
      </c>
      <c r="D19" s="22">
        <f t="shared" si="0"/>
        <v>0.019230769230769232</v>
      </c>
    </row>
    <row r="20" spans="1:4" ht="12.75" customHeight="1">
      <c r="A20" t="s">
        <v>202</v>
      </c>
      <c r="B20">
        <v>1</v>
      </c>
      <c r="C20" s="23">
        <v>0</v>
      </c>
      <c r="D20" s="22">
        <f t="shared" si="0"/>
        <v>0.019230769230769232</v>
      </c>
    </row>
    <row r="21" spans="1:4" ht="12.75" customHeight="1">
      <c r="A21" t="s">
        <v>112</v>
      </c>
      <c r="B21">
        <v>1</v>
      </c>
      <c r="C21" s="23">
        <v>0</v>
      </c>
      <c r="D21" s="22">
        <f t="shared" si="0"/>
        <v>0.019230769230769232</v>
      </c>
    </row>
    <row r="22" spans="1:4" ht="12.75" customHeight="1">
      <c r="A22" t="s">
        <v>87</v>
      </c>
      <c r="B22">
        <v>1</v>
      </c>
      <c r="C22" s="23">
        <v>0</v>
      </c>
      <c r="D22" s="22">
        <f t="shared" si="0"/>
        <v>0.019230769230769232</v>
      </c>
    </row>
    <row r="23" spans="1:4" ht="12.75" customHeight="1">
      <c r="A23" t="s">
        <v>188</v>
      </c>
      <c r="B23">
        <v>2</v>
      </c>
      <c r="C23" s="23">
        <v>0</v>
      </c>
      <c r="D23" s="22">
        <f t="shared" si="0"/>
        <v>0.038461538461538464</v>
      </c>
    </row>
    <row r="24" spans="1:4" ht="12.75" customHeight="1">
      <c r="A24" t="s">
        <v>191</v>
      </c>
      <c r="B24">
        <v>2</v>
      </c>
      <c r="C24" s="23">
        <v>0</v>
      </c>
      <c r="D24" s="22">
        <f t="shared" si="0"/>
        <v>0.038461538461538464</v>
      </c>
    </row>
    <row r="25" spans="1:4" ht="12.75" customHeight="1">
      <c r="A25" t="s">
        <v>28</v>
      </c>
      <c r="B25">
        <v>2</v>
      </c>
      <c r="C25" s="23">
        <v>0</v>
      </c>
      <c r="D25" s="22">
        <f t="shared" si="0"/>
        <v>0.038461538461538464</v>
      </c>
    </row>
    <row r="26" spans="1:4" ht="12.75" customHeight="1">
      <c r="A26" t="s">
        <v>30</v>
      </c>
      <c r="B26">
        <v>2</v>
      </c>
      <c r="C26" s="23">
        <v>0</v>
      </c>
      <c r="D26" s="22">
        <f t="shared" si="0"/>
        <v>0.038461538461538464</v>
      </c>
    </row>
    <row r="27" spans="1:4" ht="12.75" customHeight="1">
      <c r="A27" t="s">
        <v>34</v>
      </c>
      <c r="B27">
        <v>2</v>
      </c>
      <c r="C27" s="23">
        <v>0</v>
      </c>
      <c r="D27" s="22">
        <f t="shared" si="0"/>
        <v>0.038461538461538464</v>
      </c>
    </row>
    <row r="28" spans="1:4" ht="12.75" customHeight="1">
      <c r="A28" t="s">
        <v>193</v>
      </c>
      <c r="B28">
        <v>2</v>
      </c>
      <c r="C28" s="23">
        <v>0</v>
      </c>
      <c r="D28" s="22">
        <f t="shared" si="0"/>
        <v>0.038461538461538464</v>
      </c>
    </row>
    <row r="29" spans="1:4" ht="12.75" customHeight="1">
      <c r="A29" t="s">
        <v>36</v>
      </c>
      <c r="B29">
        <v>2</v>
      </c>
      <c r="C29" s="23">
        <v>0</v>
      </c>
      <c r="D29" s="22">
        <f t="shared" si="0"/>
        <v>0.038461538461538464</v>
      </c>
    </row>
    <row r="30" spans="1:4" ht="12.75" customHeight="1">
      <c r="A30" t="s">
        <v>46</v>
      </c>
      <c r="B30">
        <v>2</v>
      </c>
      <c r="C30" s="23">
        <v>0</v>
      </c>
      <c r="D30" s="22">
        <f t="shared" si="0"/>
        <v>0.038461538461538464</v>
      </c>
    </row>
    <row r="31" spans="1:4" ht="12.75" customHeight="1">
      <c r="A31" t="s">
        <v>198</v>
      </c>
      <c r="B31">
        <v>2</v>
      </c>
      <c r="C31" s="23">
        <v>0</v>
      </c>
      <c r="D31" s="22">
        <f t="shared" si="0"/>
        <v>0.038461538461538464</v>
      </c>
    </row>
    <row r="32" spans="1:4" ht="12.75" customHeight="1">
      <c r="A32" t="s">
        <v>64</v>
      </c>
      <c r="B32">
        <v>2</v>
      </c>
      <c r="C32" s="23">
        <v>0</v>
      </c>
      <c r="D32" s="22">
        <f t="shared" si="0"/>
        <v>0.038461538461538464</v>
      </c>
    </row>
    <row r="33" spans="1:4" ht="12.75" customHeight="1">
      <c r="A33" t="s">
        <v>88</v>
      </c>
      <c r="B33">
        <v>2</v>
      </c>
      <c r="C33" s="23">
        <v>0</v>
      </c>
      <c r="D33" s="22">
        <f t="shared" si="0"/>
        <v>0.038461538461538464</v>
      </c>
    </row>
    <row r="34" spans="1:4" ht="12.75" customHeight="1">
      <c r="A34" t="s">
        <v>4</v>
      </c>
      <c r="B34">
        <v>3</v>
      </c>
      <c r="C34" s="23">
        <v>0.001</v>
      </c>
      <c r="D34" s="22">
        <f aca="true" t="shared" si="1" ref="D34:D65">B34/52</f>
        <v>0.057692307692307696</v>
      </c>
    </row>
    <row r="35" spans="1:4" ht="12.75" customHeight="1">
      <c r="A35" t="s">
        <v>17</v>
      </c>
      <c r="B35">
        <v>3</v>
      </c>
      <c r="C35" s="23">
        <v>0.001</v>
      </c>
      <c r="D35" s="22">
        <f t="shared" si="1"/>
        <v>0.057692307692307696</v>
      </c>
    </row>
    <row r="36" spans="1:4" ht="12.75" customHeight="1">
      <c r="A36" t="s">
        <v>18</v>
      </c>
      <c r="B36">
        <v>3</v>
      </c>
      <c r="C36" s="23">
        <v>0.001</v>
      </c>
      <c r="D36" s="22">
        <f t="shared" si="1"/>
        <v>0.057692307692307696</v>
      </c>
    </row>
    <row r="37" spans="1:4" ht="12.75" customHeight="1">
      <c r="A37" t="s">
        <v>26</v>
      </c>
      <c r="B37">
        <v>3</v>
      </c>
      <c r="C37" s="23">
        <v>0.001</v>
      </c>
      <c r="D37" s="22">
        <f t="shared" si="1"/>
        <v>0.057692307692307696</v>
      </c>
    </row>
    <row r="38" spans="1:4" ht="12.75" customHeight="1">
      <c r="A38" t="s">
        <v>39</v>
      </c>
      <c r="B38">
        <v>3</v>
      </c>
      <c r="C38" s="23">
        <v>0.001</v>
      </c>
      <c r="D38" s="22">
        <f t="shared" si="1"/>
        <v>0.057692307692307696</v>
      </c>
    </row>
    <row r="39" spans="1:4" ht="12.75" customHeight="1">
      <c r="A39" t="s">
        <v>194</v>
      </c>
      <c r="B39">
        <v>3</v>
      </c>
      <c r="C39" s="23">
        <v>0.001</v>
      </c>
      <c r="D39" s="22">
        <f t="shared" si="1"/>
        <v>0.057692307692307696</v>
      </c>
    </row>
    <row r="40" spans="1:4" ht="12.75" customHeight="1">
      <c r="A40" t="s">
        <v>52</v>
      </c>
      <c r="B40">
        <v>3</v>
      </c>
      <c r="C40" s="23">
        <v>0.001</v>
      </c>
      <c r="D40" s="22">
        <f t="shared" si="1"/>
        <v>0.057692307692307696</v>
      </c>
    </row>
    <row r="41" spans="1:4" ht="12.75" customHeight="1">
      <c r="A41" t="s">
        <v>69</v>
      </c>
      <c r="B41">
        <v>3</v>
      </c>
      <c r="C41" s="23">
        <v>0.001</v>
      </c>
      <c r="D41" s="22">
        <f t="shared" si="1"/>
        <v>0.057692307692307696</v>
      </c>
    </row>
    <row r="42" spans="1:4" ht="12.75" customHeight="1">
      <c r="A42" t="s">
        <v>70</v>
      </c>
      <c r="B42">
        <v>3</v>
      </c>
      <c r="C42" s="23">
        <v>0.001</v>
      </c>
      <c r="D42" s="22">
        <f t="shared" si="1"/>
        <v>0.057692307692307696</v>
      </c>
    </row>
    <row r="43" spans="1:4" ht="12.75" customHeight="1">
      <c r="A43" t="s">
        <v>183</v>
      </c>
      <c r="B43">
        <v>4</v>
      </c>
      <c r="C43" s="23">
        <v>0.001</v>
      </c>
      <c r="D43" s="22">
        <f t="shared" si="1"/>
        <v>0.07692307692307693</v>
      </c>
    </row>
    <row r="44" spans="1:4" ht="12.75" customHeight="1">
      <c r="A44" t="s">
        <v>37</v>
      </c>
      <c r="B44">
        <v>4</v>
      </c>
      <c r="C44" s="23">
        <v>0.001</v>
      </c>
      <c r="D44" s="22">
        <f t="shared" si="1"/>
        <v>0.07692307692307693</v>
      </c>
    </row>
    <row r="45" spans="1:4" ht="12.75" customHeight="1">
      <c r="A45" t="s">
        <v>42</v>
      </c>
      <c r="B45">
        <v>4</v>
      </c>
      <c r="C45" s="23">
        <v>0.001</v>
      </c>
      <c r="D45" s="22">
        <f t="shared" si="1"/>
        <v>0.07692307692307693</v>
      </c>
    </row>
    <row r="46" spans="1:4" ht="12.75" customHeight="1">
      <c r="A46" t="s">
        <v>43</v>
      </c>
      <c r="B46">
        <v>4</v>
      </c>
      <c r="C46" s="23">
        <v>0.001</v>
      </c>
      <c r="D46" s="22">
        <f t="shared" si="1"/>
        <v>0.07692307692307693</v>
      </c>
    </row>
    <row r="47" spans="1:4" ht="12.75" customHeight="1">
      <c r="A47" t="s">
        <v>49</v>
      </c>
      <c r="B47">
        <v>4</v>
      </c>
      <c r="C47" s="23">
        <v>0.001</v>
      </c>
      <c r="D47" s="22">
        <f t="shared" si="1"/>
        <v>0.07692307692307693</v>
      </c>
    </row>
    <row r="48" spans="1:4" ht="12.75" customHeight="1">
      <c r="A48" t="s">
        <v>85</v>
      </c>
      <c r="B48">
        <v>5</v>
      </c>
      <c r="C48" s="23">
        <v>0.001</v>
      </c>
      <c r="D48" s="22">
        <f t="shared" si="1"/>
        <v>0.09615384615384616</v>
      </c>
    </row>
    <row r="49" spans="1:4" ht="12.75" customHeight="1">
      <c r="A49" t="s">
        <v>2</v>
      </c>
      <c r="B49">
        <v>6</v>
      </c>
      <c r="C49" s="23">
        <v>0.001</v>
      </c>
      <c r="D49" s="22">
        <f t="shared" si="1"/>
        <v>0.11538461538461539</v>
      </c>
    </row>
    <row r="50" spans="1:4" ht="12.75" customHeight="1">
      <c r="A50" t="s">
        <v>32</v>
      </c>
      <c r="B50">
        <v>6</v>
      </c>
      <c r="C50" s="23">
        <v>0.001</v>
      </c>
      <c r="D50" s="22">
        <f t="shared" si="1"/>
        <v>0.11538461538461539</v>
      </c>
    </row>
    <row r="51" spans="1:4" ht="12.75" customHeight="1">
      <c r="A51" t="s">
        <v>35</v>
      </c>
      <c r="B51">
        <v>6</v>
      </c>
      <c r="C51" s="23">
        <v>0.001</v>
      </c>
      <c r="D51" s="22">
        <f t="shared" si="1"/>
        <v>0.11538461538461539</v>
      </c>
    </row>
    <row r="52" spans="1:4" ht="12.75" customHeight="1">
      <c r="A52" t="s">
        <v>61</v>
      </c>
      <c r="B52">
        <v>6</v>
      </c>
      <c r="C52" s="23">
        <v>0.001</v>
      </c>
      <c r="D52" s="22">
        <f t="shared" si="1"/>
        <v>0.11538461538461539</v>
      </c>
    </row>
    <row r="53" spans="1:4" ht="12.75" customHeight="1">
      <c r="A53" t="s">
        <v>73</v>
      </c>
      <c r="B53">
        <v>6</v>
      </c>
      <c r="C53" s="23">
        <v>0.001</v>
      </c>
      <c r="D53" s="22">
        <f t="shared" si="1"/>
        <v>0.11538461538461539</v>
      </c>
    </row>
    <row r="54" spans="1:4" ht="12.75" customHeight="1">
      <c r="A54" t="s">
        <v>80</v>
      </c>
      <c r="B54">
        <v>6</v>
      </c>
      <c r="C54" s="23">
        <v>0.001</v>
      </c>
      <c r="D54" s="22">
        <f t="shared" si="1"/>
        <v>0.11538461538461539</v>
      </c>
    </row>
    <row r="55" spans="1:4" ht="12.75" customHeight="1">
      <c r="A55" t="s">
        <v>116</v>
      </c>
      <c r="B55">
        <v>6</v>
      </c>
      <c r="C55" s="23">
        <v>0.001</v>
      </c>
      <c r="D55" s="22">
        <f t="shared" si="1"/>
        <v>0.11538461538461539</v>
      </c>
    </row>
    <row r="56" spans="1:4" ht="12.75" customHeight="1">
      <c r="A56" t="s">
        <v>7</v>
      </c>
      <c r="B56">
        <v>7</v>
      </c>
      <c r="C56" s="23">
        <v>0.002</v>
      </c>
      <c r="D56" s="22">
        <f t="shared" si="1"/>
        <v>0.1346153846153846</v>
      </c>
    </row>
    <row r="57" spans="1:4" ht="12.75" customHeight="1">
      <c r="A57" t="s">
        <v>186</v>
      </c>
      <c r="B57">
        <v>7</v>
      </c>
      <c r="C57" s="23">
        <v>0.002</v>
      </c>
      <c r="D57" s="22">
        <f t="shared" si="1"/>
        <v>0.1346153846153846</v>
      </c>
    </row>
    <row r="58" spans="1:4" ht="12.75" customHeight="1">
      <c r="A58" t="s">
        <v>65</v>
      </c>
      <c r="B58">
        <v>7</v>
      </c>
      <c r="C58" s="23">
        <v>0.002</v>
      </c>
      <c r="D58" s="22">
        <f t="shared" si="1"/>
        <v>0.1346153846153846</v>
      </c>
    </row>
    <row r="59" spans="1:4" ht="12.75" customHeight="1">
      <c r="A59" t="s">
        <v>90</v>
      </c>
      <c r="B59">
        <v>8</v>
      </c>
      <c r="C59" s="23">
        <v>0.002</v>
      </c>
      <c r="D59" s="22">
        <f t="shared" si="1"/>
        <v>0.15384615384615385</v>
      </c>
    </row>
    <row r="60" spans="1:4" ht="12.75" customHeight="1">
      <c r="A60" t="s">
        <v>62</v>
      </c>
      <c r="B60">
        <v>9</v>
      </c>
      <c r="C60" s="23">
        <v>0.002</v>
      </c>
      <c r="D60" s="22">
        <f t="shared" si="1"/>
        <v>0.17307692307692307</v>
      </c>
    </row>
    <row r="61" spans="1:4" ht="12.75">
      <c r="A61" t="s">
        <v>67</v>
      </c>
      <c r="B61">
        <v>9</v>
      </c>
      <c r="C61" s="23">
        <v>0.002</v>
      </c>
      <c r="D61" s="22">
        <f t="shared" si="1"/>
        <v>0.17307692307692307</v>
      </c>
    </row>
    <row r="62" spans="1:4" ht="12.75">
      <c r="A62" t="s">
        <v>184</v>
      </c>
      <c r="B62">
        <v>10</v>
      </c>
      <c r="C62" s="23">
        <v>0.002</v>
      </c>
      <c r="D62" s="22">
        <f t="shared" si="1"/>
        <v>0.19230769230769232</v>
      </c>
    </row>
    <row r="63" spans="1:4" ht="12.75">
      <c r="A63" t="s">
        <v>0</v>
      </c>
      <c r="B63">
        <v>11</v>
      </c>
      <c r="C63" s="23">
        <v>0.002</v>
      </c>
      <c r="D63" s="22">
        <f t="shared" si="1"/>
        <v>0.21153846153846154</v>
      </c>
    </row>
    <row r="64" spans="1:4" ht="12.75">
      <c r="A64" t="s">
        <v>6</v>
      </c>
      <c r="B64">
        <v>11</v>
      </c>
      <c r="C64" s="23">
        <v>0.002</v>
      </c>
      <c r="D64" s="22">
        <f t="shared" si="1"/>
        <v>0.21153846153846154</v>
      </c>
    </row>
    <row r="65" spans="1:4" ht="12.75">
      <c r="A65" t="s">
        <v>187</v>
      </c>
      <c r="B65">
        <v>11</v>
      </c>
      <c r="C65" s="23">
        <v>0.002</v>
      </c>
      <c r="D65" s="22">
        <f t="shared" si="1"/>
        <v>0.21153846153846154</v>
      </c>
    </row>
    <row r="66" spans="1:4" ht="12.75">
      <c r="A66" t="s">
        <v>21</v>
      </c>
      <c r="B66">
        <v>11</v>
      </c>
      <c r="C66" s="23">
        <v>0.002</v>
      </c>
      <c r="D66" s="22">
        <f aca="true" t="shared" si="2" ref="D66:D97">B66/52</f>
        <v>0.21153846153846154</v>
      </c>
    </row>
    <row r="67" spans="1:4" ht="12.75">
      <c r="A67" t="s">
        <v>192</v>
      </c>
      <c r="B67">
        <v>11</v>
      </c>
      <c r="C67" s="23">
        <v>0.002</v>
      </c>
      <c r="D67" s="22">
        <f t="shared" si="2"/>
        <v>0.21153846153846154</v>
      </c>
    </row>
    <row r="68" spans="1:4" ht="12.75">
      <c r="A68" t="s">
        <v>8</v>
      </c>
      <c r="B68">
        <v>12</v>
      </c>
      <c r="C68" s="23">
        <v>0.003</v>
      </c>
      <c r="D68" s="22">
        <f t="shared" si="2"/>
        <v>0.23076923076923078</v>
      </c>
    </row>
    <row r="69" spans="1:4" ht="12.75">
      <c r="A69" t="s">
        <v>20</v>
      </c>
      <c r="B69">
        <v>12</v>
      </c>
      <c r="C69" s="23">
        <v>0.003</v>
      </c>
      <c r="D69" s="22">
        <f t="shared" si="2"/>
        <v>0.23076923076923078</v>
      </c>
    </row>
    <row r="70" spans="1:4" ht="12.75">
      <c r="A70" t="s">
        <v>31</v>
      </c>
      <c r="B70">
        <v>12</v>
      </c>
      <c r="C70" s="23">
        <v>0.003</v>
      </c>
      <c r="D70" s="22">
        <f t="shared" si="2"/>
        <v>0.23076923076923078</v>
      </c>
    </row>
    <row r="71" spans="1:4" ht="12.75">
      <c r="A71" t="s">
        <v>44</v>
      </c>
      <c r="B71">
        <v>12</v>
      </c>
      <c r="C71" s="23">
        <v>0.003</v>
      </c>
      <c r="D71" s="22">
        <f t="shared" si="2"/>
        <v>0.23076923076923078</v>
      </c>
    </row>
    <row r="72" spans="1:4" ht="12.75">
      <c r="A72" t="s">
        <v>47</v>
      </c>
      <c r="B72">
        <v>13</v>
      </c>
      <c r="C72" s="23">
        <v>0.003</v>
      </c>
      <c r="D72" s="22">
        <f t="shared" si="2"/>
        <v>0.25</v>
      </c>
    </row>
    <row r="73" spans="1:4" ht="12.75">
      <c r="A73" t="s">
        <v>27</v>
      </c>
      <c r="B73">
        <v>14</v>
      </c>
      <c r="C73" s="23">
        <v>0.003</v>
      </c>
      <c r="D73" s="22">
        <f t="shared" si="2"/>
        <v>0.2692307692307692</v>
      </c>
    </row>
    <row r="74" spans="1:4" ht="12.75">
      <c r="A74" t="s">
        <v>41</v>
      </c>
      <c r="B74">
        <v>14</v>
      </c>
      <c r="C74" s="23">
        <v>0.003</v>
      </c>
      <c r="D74" s="22">
        <f t="shared" si="2"/>
        <v>0.2692307692307692</v>
      </c>
    </row>
    <row r="75" spans="1:4" ht="12.75">
      <c r="A75" t="s">
        <v>195</v>
      </c>
      <c r="B75">
        <v>14</v>
      </c>
      <c r="C75" s="23">
        <v>0.003</v>
      </c>
      <c r="D75" s="22">
        <f t="shared" si="2"/>
        <v>0.2692307692307692</v>
      </c>
    </row>
    <row r="76" spans="1:4" ht="12.75">
      <c r="A76" t="s">
        <v>58</v>
      </c>
      <c r="B76">
        <v>16</v>
      </c>
      <c r="C76" s="23">
        <v>0.004</v>
      </c>
      <c r="D76" s="22">
        <f t="shared" si="2"/>
        <v>0.3076923076923077</v>
      </c>
    </row>
    <row r="77" spans="1:4" ht="12.75">
      <c r="A77" t="s">
        <v>75</v>
      </c>
      <c r="B77">
        <v>16</v>
      </c>
      <c r="C77" s="23">
        <v>0.004</v>
      </c>
      <c r="D77" s="22">
        <f t="shared" si="2"/>
        <v>0.3076923076923077</v>
      </c>
    </row>
    <row r="78" spans="1:4" ht="12.75">
      <c r="A78" t="s">
        <v>19</v>
      </c>
      <c r="B78">
        <v>20</v>
      </c>
      <c r="C78" s="23">
        <v>0.004</v>
      </c>
      <c r="D78" s="22">
        <f t="shared" si="2"/>
        <v>0.38461538461538464</v>
      </c>
    </row>
    <row r="79" spans="1:4" ht="12.75">
      <c r="A79" t="s">
        <v>51</v>
      </c>
      <c r="B79">
        <v>22</v>
      </c>
      <c r="C79" s="23">
        <v>0.005</v>
      </c>
      <c r="D79" s="22">
        <f t="shared" si="2"/>
        <v>0.4230769230769231</v>
      </c>
    </row>
    <row r="80" spans="1:4" ht="12.75">
      <c r="A80" t="s">
        <v>79</v>
      </c>
      <c r="B80">
        <v>23</v>
      </c>
      <c r="C80" s="23">
        <v>0.005</v>
      </c>
      <c r="D80" s="22">
        <f t="shared" si="2"/>
        <v>0.4423076923076923</v>
      </c>
    </row>
    <row r="81" spans="1:4" ht="12.75">
      <c r="A81" t="s">
        <v>185</v>
      </c>
      <c r="B81">
        <v>25</v>
      </c>
      <c r="C81" s="23">
        <v>0.006</v>
      </c>
      <c r="D81" s="22">
        <f t="shared" si="2"/>
        <v>0.4807692307692308</v>
      </c>
    </row>
    <row r="82" spans="1:4" ht="12.75">
      <c r="A82" t="s">
        <v>89</v>
      </c>
      <c r="B82">
        <v>25</v>
      </c>
      <c r="C82" s="23">
        <v>0.006</v>
      </c>
      <c r="D82" s="22">
        <f t="shared" si="2"/>
        <v>0.4807692307692308</v>
      </c>
    </row>
    <row r="83" spans="1:4" ht="12.75">
      <c r="A83" t="s">
        <v>23</v>
      </c>
      <c r="B83">
        <v>26</v>
      </c>
      <c r="C83" s="23">
        <v>0.006</v>
      </c>
      <c r="D83" s="22">
        <f t="shared" si="2"/>
        <v>0.5</v>
      </c>
    </row>
    <row r="84" spans="1:4" ht="12.75">
      <c r="A84" t="s">
        <v>1</v>
      </c>
      <c r="B84">
        <v>27</v>
      </c>
      <c r="C84" s="23">
        <v>0.006</v>
      </c>
      <c r="D84" s="22">
        <f t="shared" si="2"/>
        <v>0.5192307692307693</v>
      </c>
    </row>
    <row r="85" spans="1:4" ht="12.75">
      <c r="A85" t="s">
        <v>15</v>
      </c>
      <c r="B85">
        <v>27</v>
      </c>
      <c r="C85" s="23">
        <v>0.006</v>
      </c>
      <c r="D85" s="22">
        <f t="shared" si="2"/>
        <v>0.5192307692307693</v>
      </c>
    </row>
    <row r="86" spans="1:4" ht="12.75">
      <c r="A86" t="s">
        <v>22</v>
      </c>
      <c r="B86">
        <v>28</v>
      </c>
      <c r="C86" s="23">
        <v>0.006</v>
      </c>
      <c r="D86" s="22">
        <f t="shared" si="2"/>
        <v>0.5384615384615384</v>
      </c>
    </row>
    <row r="87" spans="1:4" ht="12.75">
      <c r="A87" t="s">
        <v>55</v>
      </c>
      <c r="B87">
        <v>28</v>
      </c>
      <c r="C87" s="23">
        <v>0.006</v>
      </c>
      <c r="D87" s="22">
        <f t="shared" si="2"/>
        <v>0.5384615384615384</v>
      </c>
    </row>
    <row r="88" spans="1:4" ht="12.75">
      <c r="A88" t="s">
        <v>53</v>
      </c>
      <c r="B88">
        <v>29</v>
      </c>
      <c r="C88" s="23">
        <v>0.006</v>
      </c>
      <c r="D88" s="22">
        <f t="shared" si="2"/>
        <v>0.5576923076923077</v>
      </c>
    </row>
    <row r="89" spans="1:4" ht="12.75">
      <c r="A89" t="s">
        <v>11</v>
      </c>
      <c r="B89">
        <v>30</v>
      </c>
      <c r="C89" s="23">
        <v>0.007</v>
      </c>
      <c r="D89" s="22">
        <f t="shared" si="2"/>
        <v>0.5769230769230769</v>
      </c>
    </row>
    <row r="90" spans="1:4" ht="12.75">
      <c r="A90" t="s">
        <v>68</v>
      </c>
      <c r="B90">
        <v>30</v>
      </c>
      <c r="C90" s="23">
        <v>0.007</v>
      </c>
      <c r="D90" s="22">
        <f t="shared" si="2"/>
        <v>0.5769230769230769</v>
      </c>
    </row>
    <row r="91" spans="1:4" ht="12.75">
      <c r="A91" t="s">
        <v>84</v>
      </c>
      <c r="B91">
        <v>31</v>
      </c>
      <c r="C91" s="23">
        <v>0.007</v>
      </c>
      <c r="D91" s="22">
        <f t="shared" si="2"/>
        <v>0.5961538461538461</v>
      </c>
    </row>
    <row r="92" spans="1:4" ht="12.75">
      <c r="A92" t="s">
        <v>76</v>
      </c>
      <c r="B92">
        <v>32</v>
      </c>
      <c r="C92" s="23">
        <v>0.007</v>
      </c>
      <c r="D92" s="22">
        <f t="shared" si="2"/>
        <v>0.6153846153846154</v>
      </c>
    </row>
    <row r="93" spans="1:4" ht="12.75">
      <c r="A93" t="s">
        <v>3</v>
      </c>
      <c r="B93">
        <v>33</v>
      </c>
      <c r="C93" s="23">
        <v>0.007</v>
      </c>
      <c r="D93" s="22">
        <f t="shared" si="2"/>
        <v>0.6346153846153846</v>
      </c>
    </row>
    <row r="94" spans="1:4" ht="12.75">
      <c r="A94" t="s">
        <v>14</v>
      </c>
      <c r="B94">
        <v>39</v>
      </c>
      <c r="C94" s="23">
        <v>0.009</v>
      </c>
      <c r="D94" s="22">
        <f t="shared" si="2"/>
        <v>0.75</v>
      </c>
    </row>
    <row r="95" spans="1:4" ht="12.75">
      <c r="A95" t="s">
        <v>189</v>
      </c>
      <c r="B95">
        <v>50</v>
      </c>
      <c r="C95" s="23">
        <v>0.011</v>
      </c>
      <c r="D95" s="22">
        <f t="shared" si="2"/>
        <v>0.9615384615384616</v>
      </c>
    </row>
    <row r="96" spans="1:4" ht="12.75">
      <c r="A96" t="s">
        <v>71</v>
      </c>
      <c r="B96">
        <v>57</v>
      </c>
      <c r="C96" s="23">
        <v>0.013</v>
      </c>
      <c r="D96" s="22">
        <f t="shared" si="2"/>
        <v>1.0961538461538463</v>
      </c>
    </row>
    <row r="97" spans="1:4" ht="12.75">
      <c r="A97" t="s">
        <v>13</v>
      </c>
      <c r="B97">
        <v>64</v>
      </c>
      <c r="C97" s="23">
        <v>0.014</v>
      </c>
      <c r="D97" s="22">
        <f t="shared" si="2"/>
        <v>1.2307692307692308</v>
      </c>
    </row>
    <row r="98" spans="1:4" ht="12.75">
      <c r="A98" t="s">
        <v>12</v>
      </c>
      <c r="B98">
        <v>71</v>
      </c>
      <c r="C98" s="23">
        <v>0.016</v>
      </c>
      <c r="D98" s="22">
        <f aca="true" t="shared" si="3" ref="D98:D116">B98/52</f>
        <v>1.3653846153846154</v>
      </c>
    </row>
    <row r="99" spans="1:4" ht="12.75">
      <c r="A99" t="s">
        <v>197</v>
      </c>
      <c r="B99">
        <v>71</v>
      </c>
      <c r="C99" s="23">
        <v>0.016</v>
      </c>
      <c r="D99" s="22">
        <f t="shared" si="3"/>
        <v>1.3653846153846154</v>
      </c>
    </row>
    <row r="100" spans="1:4" ht="12.75">
      <c r="A100" t="s">
        <v>98</v>
      </c>
      <c r="B100">
        <v>73</v>
      </c>
      <c r="C100" s="23">
        <v>0.016</v>
      </c>
      <c r="D100" s="22">
        <f t="shared" si="3"/>
        <v>1.4038461538461537</v>
      </c>
    </row>
    <row r="101" spans="1:4" ht="12.75">
      <c r="A101" t="s">
        <v>33</v>
      </c>
      <c r="B101">
        <v>81</v>
      </c>
      <c r="C101" s="23">
        <v>0.018</v>
      </c>
      <c r="D101" s="22">
        <f t="shared" si="3"/>
        <v>1.5576923076923077</v>
      </c>
    </row>
    <row r="102" spans="1:4" ht="12.75">
      <c r="A102" t="s">
        <v>54</v>
      </c>
      <c r="B102">
        <v>83</v>
      </c>
      <c r="C102" s="23">
        <v>0.019</v>
      </c>
      <c r="D102" s="22">
        <f t="shared" si="3"/>
        <v>1.5961538461538463</v>
      </c>
    </row>
    <row r="103" spans="1:4" ht="12.75">
      <c r="A103" t="s">
        <v>38</v>
      </c>
      <c r="B103">
        <v>86</v>
      </c>
      <c r="C103" s="23">
        <v>0.019</v>
      </c>
      <c r="D103" s="22">
        <f t="shared" si="3"/>
        <v>1.6538461538461537</v>
      </c>
    </row>
    <row r="104" spans="1:4" ht="12.75">
      <c r="A104" t="s">
        <v>16</v>
      </c>
      <c r="B104">
        <v>105</v>
      </c>
      <c r="C104" s="23">
        <v>0.023</v>
      </c>
      <c r="D104" s="22">
        <f t="shared" si="3"/>
        <v>2.019230769230769</v>
      </c>
    </row>
    <row r="105" spans="1:4" ht="12.75">
      <c r="A105" t="s">
        <v>40</v>
      </c>
      <c r="B105">
        <v>124</v>
      </c>
      <c r="C105" s="23">
        <v>0.028</v>
      </c>
      <c r="D105" s="22">
        <f t="shared" si="3"/>
        <v>2.3846153846153846</v>
      </c>
    </row>
    <row r="106" spans="1:4" ht="12.75">
      <c r="A106" t="s">
        <v>199</v>
      </c>
      <c r="B106">
        <v>124</v>
      </c>
      <c r="C106" s="23">
        <v>0.028</v>
      </c>
      <c r="D106" s="22">
        <f t="shared" si="3"/>
        <v>2.3846153846153846</v>
      </c>
    </row>
    <row r="107" spans="1:4" ht="12.75">
      <c r="A107" t="s">
        <v>83</v>
      </c>
      <c r="B107">
        <v>124</v>
      </c>
      <c r="C107" s="23">
        <v>0.028</v>
      </c>
      <c r="D107" s="22">
        <f t="shared" si="3"/>
        <v>2.3846153846153846</v>
      </c>
    </row>
    <row r="108" spans="1:4" ht="12.75">
      <c r="A108" t="s">
        <v>203</v>
      </c>
      <c r="B108">
        <v>158</v>
      </c>
      <c r="C108" s="23">
        <v>0.035</v>
      </c>
      <c r="D108" s="22">
        <f t="shared" si="3"/>
        <v>3.0384615384615383</v>
      </c>
    </row>
    <row r="109" spans="1:4" ht="12.75">
      <c r="A109" t="s">
        <v>29</v>
      </c>
      <c r="B109">
        <v>169</v>
      </c>
      <c r="C109" s="23">
        <v>0.038</v>
      </c>
      <c r="D109" s="22">
        <f t="shared" si="3"/>
        <v>3.25</v>
      </c>
    </row>
    <row r="110" spans="1:4" ht="12.75">
      <c r="A110" t="s">
        <v>66</v>
      </c>
      <c r="B110">
        <v>169</v>
      </c>
      <c r="C110" s="23">
        <v>0.038</v>
      </c>
      <c r="D110" s="22">
        <f t="shared" si="3"/>
        <v>3.25</v>
      </c>
    </row>
    <row r="111" spans="1:4" ht="12.75">
      <c r="A111" t="s">
        <v>82</v>
      </c>
      <c r="B111">
        <v>185</v>
      </c>
      <c r="C111" s="23">
        <v>0.041</v>
      </c>
      <c r="D111" s="22">
        <f t="shared" si="3"/>
        <v>3.5576923076923075</v>
      </c>
    </row>
    <row r="112" spans="1:4" ht="12.75">
      <c r="A112" t="s">
        <v>74</v>
      </c>
      <c r="B112">
        <v>201</v>
      </c>
      <c r="C112" s="23">
        <v>0.045</v>
      </c>
      <c r="D112" s="22">
        <f t="shared" si="3"/>
        <v>3.8653846153846154</v>
      </c>
    </row>
    <row r="113" spans="1:4" ht="12.75">
      <c r="A113" t="s">
        <v>86</v>
      </c>
      <c r="B113">
        <v>249</v>
      </c>
      <c r="C113" s="23">
        <v>0.056</v>
      </c>
      <c r="D113" s="22">
        <f t="shared" si="3"/>
        <v>4.788461538461538</v>
      </c>
    </row>
    <row r="114" spans="1:4" ht="12.75">
      <c r="A114" t="s">
        <v>81</v>
      </c>
      <c r="B114">
        <v>311</v>
      </c>
      <c r="C114" s="23">
        <v>0.069</v>
      </c>
      <c r="D114" s="22">
        <f t="shared" si="3"/>
        <v>5.980769230769231</v>
      </c>
    </row>
    <row r="115" spans="1:4" ht="12.75">
      <c r="A115" t="s">
        <v>10</v>
      </c>
      <c r="B115">
        <v>529</v>
      </c>
      <c r="C115" s="23">
        <v>0.118</v>
      </c>
      <c r="D115" s="22">
        <f t="shared" si="3"/>
        <v>10.173076923076923</v>
      </c>
    </row>
    <row r="116" spans="1:4" ht="12.75">
      <c r="A116" t="s">
        <v>77</v>
      </c>
      <c r="B116">
        <v>536</v>
      </c>
      <c r="C116" s="23">
        <v>0.12</v>
      </c>
      <c r="D116" s="22">
        <f t="shared" si="3"/>
        <v>10.307692307692308</v>
      </c>
    </row>
    <row r="118" spans="2:3" ht="12.75">
      <c r="B118" s="2" t="s">
        <v>161</v>
      </c>
      <c r="C118">
        <f>MEDIAN(B2:B116)</f>
        <v>8</v>
      </c>
    </row>
    <row r="119" spans="2:3" ht="12.75">
      <c r="B119" s="2" t="s">
        <v>162</v>
      </c>
      <c r="C119" s="4">
        <f>AVERAGE(B2:B116)</f>
        <v>38.947826086956525</v>
      </c>
    </row>
    <row r="120" spans="2:4" ht="12.75">
      <c r="B120" s="2" t="s">
        <v>169</v>
      </c>
      <c r="C120">
        <f>COUNTIF(B2:B116,"&lt;25")</f>
        <v>79</v>
      </c>
      <c r="D120" t="s">
        <v>204</v>
      </c>
    </row>
    <row r="121" spans="2:4" ht="12.75">
      <c r="B121" s="2" t="s">
        <v>164</v>
      </c>
      <c r="C121">
        <f>COUNTIF(B2:B116,"&gt;=25")</f>
        <v>36</v>
      </c>
      <c r="D121" t="s">
        <v>204</v>
      </c>
    </row>
    <row r="122" spans="2:4" ht="12.75">
      <c r="B122" s="2" t="s">
        <v>165</v>
      </c>
      <c r="C122">
        <f>COUNTIF(B2:B116,"&gt;=50")</f>
        <v>22</v>
      </c>
      <c r="D122" t="s">
        <v>204</v>
      </c>
    </row>
    <row r="123" spans="2:4" ht="12.75">
      <c r="B123" s="2" t="s">
        <v>166</v>
      </c>
      <c r="C123">
        <f>COUNTIF(B2:B116,"&gt;=100")</f>
        <v>13</v>
      </c>
      <c r="D123" t="s">
        <v>204</v>
      </c>
    </row>
  </sheetData>
  <printOptions gridLines="1"/>
  <pageMargins left="0.75" right="0.75" top="0.7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37">
      <selection activeCell="D79" sqref="D79"/>
    </sheetView>
  </sheetViews>
  <sheetFormatPr defaultColWidth="9.140625" defaultRowHeight="12.75"/>
  <cols>
    <col min="1" max="1" width="20.8515625" style="0" customWidth="1"/>
    <col min="2" max="2" width="10.28125" style="0" customWidth="1"/>
    <col min="3" max="3" width="9.7109375" style="0" customWidth="1"/>
    <col min="4" max="4" width="9.57421875" style="0" customWidth="1"/>
  </cols>
  <sheetData>
    <row r="1" spans="1:4" ht="24.75" customHeight="1">
      <c r="A1" s="1" t="s">
        <v>156</v>
      </c>
      <c r="B1" s="19" t="s">
        <v>157</v>
      </c>
      <c r="C1" s="20" t="s">
        <v>182</v>
      </c>
      <c r="D1" s="19" t="s">
        <v>170</v>
      </c>
    </row>
    <row r="2" spans="1:4" ht="12.75" customHeight="1">
      <c r="A2" t="s">
        <v>0</v>
      </c>
      <c r="B2">
        <v>1</v>
      </c>
      <c r="C2" s="23">
        <v>0</v>
      </c>
      <c r="D2" s="22">
        <f aca="true" t="shared" si="0" ref="D2:D33">B2/52</f>
        <v>0.019230769230769232</v>
      </c>
    </row>
    <row r="3" spans="1:4" ht="12.75" customHeight="1">
      <c r="A3" t="s">
        <v>206</v>
      </c>
      <c r="B3">
        <v>1</v>
      </c>
      <c r="C3" s="23">
        <v>0</v>
      </c>
      <c r="D3" s="22">
        <f t="shared" si="0"/>
        <v>0.019230769230769232</v>
      </c>
    </row>
    <row r="4" spans="1:4" ht="12.75" customHeight="1">
      <c r="A4" t="s">
        <v>99</v>
      </c>
      <c r="B4">
        <v>1</v>
      </c>
      <c r="C4" s="23">
        <v>0</v>
      </c>
      <c r="D4" s="22">
        <f t="shared" si="0"/>
        <v>0.019230769230769232</v>
      </c>
    </row>
    <row r="5" spans="1:4" ht="12.75" customHeight="1">
      <c r="A5" t="s">
        <v>103</v>
      </c>
      <c r="B5">
        <v>1</v>
      </c>
      <c r="C5" s="23">
        <v>0</v>
      </c>
      <c r="D5" s="22">
        <f t="shared" si="0"/>
        <v>0.019230769230769232</v>
      </c>
    </row>
    <row r="6" spans="1:4" ht="12.75" customHeight="1">
      <c r="A6" t="s">
        <v>111</v>
      </c>
      <c r="B6">
        <v>1</v>
      </c>
      <c r="C6" s="23">
        <v>0</v>
      </c>
      <c r="D6" s="22">
        <f t="shared" si="0"/>
        <v>0.019230769230769232</v>
      </c>
    </row>
    <row r="7" spans="1:4" ht="12.75" customHeight="1">
      <c r="A7" t="s">
        <v>72</v>
      </c>
      <c r="B7">
        <v>1</v>
      </c>
      <c r="C7" s="23">
        <v>0</v>
      </c>
      <c r="D7" s="22">
        <f t="shared" si="0"/>
        <v>0.019230769230769232</v>
      </c>
    </row>
    <row r="8" spans="1:4" ht="12.75" customHeight="1">
      <c r="A8" t="s">
        <v>50</v>
      </c>
      <c r="B8">
        <v>2</v>
      </c>
      <c r="C8" s="23">
        <v>0</v>
      </c>
      <c r="D8" s="22">
        <f t="shared" si="0"/>
        <v>0.038461538461538464</v>
      </c>
    </row>
    <row r="9" spans="1:4" ht="12.75" customHeight="1">
      <c r="A9" t="s">
        <v>59</v>
      </c>
      <c r="B9">
        <v>2</v>
      </c>
      <c r="C9" s="23">
        <v>0</v>
      </c>
      <c r="D9" s="22">
        <f t="shared" si="0"/>
        <v>0.038461538461538464</v>
      </c>
    </row>
    <row r="10" spans="1:4" ht="12.75" customHeight="1">
      <c r="A10" t="s">
        <v>205</v>
      </c>
      <c r="B10">
        <v>3</v>
      </c>
      <c r="C10" s="23">
        <v>0.001</v>
      </c>
      <c r="D10" s="22">
        <f t="shared" si="0"/>
        <v>0.057692307692307696</v>
      </c>
    </row>
    <row r="11" spans="1:4" ht="12.75" customHeight="1">
      <c r="A11" t="s">
        <v>97</v>
      </c>
      <c r="B11">
        <v>3</v>
      </c>
      <c r="C11" s="23">
        <v>0.001</v>
      </c>
      <c r="D11" s="22">
        <f t="shared" si="0"/>
        <v>0.057692307692307696</v>
      </c>
    </row>
    <row r="12" spans="1:4" ht="12.75" customHeight="1">
      <c r="A12" t="s">
        <v>101</v>
      </c>
      <c r="B12">
        <v>3</v>
      </c>
      <c r="C12" s="23">
        <v>0.001</v>
      </c>
      <c r="D12" s="22">
        <f t="shared" si="0"/>
        <v>0.057692307692307696</v>
      </c>
    </row>
    <row r="13" spans="1:4" ht="12.75" customHeight="1">
      <c r="A13" t="s">
        <v>74</v>
      </c>
      <c r="B13">
        <v>3</v>
      </c>
      <c r="C13" s="23">
        <v>0.001</v>
      </c>
      <c r="D13" s="22">
        <f t="shared" si="0"/>
        <v>0.057692307692307696</v>
      </c>
    </row>
    <row r="14" spans="1:4" ht="12.75" customHeight="1">
      <c r="A14" t="s">
        <v>102</v>
      </c>
      <c r="B14">
        <v>4</v>
      </c>
      <c r="C14" s="23">
        <v>0.001</v>
      </c>
      <c r="D14" s="22">
        <f t="shared" si="0"/>
        <v>0.07692307692307693</v>
      </c>
    </row>
    <row r="15" spans="1:4" ht="12.75" customHeight="1">
      <c r="A15" t="s">
        <v>34</v>
      </c>
      <c r="B15">
        <v>5</v>
      </c>
      <c r="C15" s="23">
        <v>0.001</v>
      </c>
      <c r="D15" s="22">
        <f t="shared" si="0"/>
        <v>0.09615384615384616</v>
      </c>
    </row>
    <row r="16" spans="1:4" ht="12.75" customHeight="1">
      <c r="A16" t="s">
        <v>30</v>
      </c>
      <c r="B16">
        <v>6</v>
      </c>
      <c r="C16" s="23">
        <v>0.001</v>
      </c>
      <c r="D16" s="22">
        <f t="shared" si="0"/>
        <v>0.11538461538461539</v>
      </c>
    </row>
    <row r="17" spans="1:4" ht="12.75" customHeight="1">
      <c r="A17" t="s">
        <v>45</v>
      </c>
      <c r="B17">
        <v>7</v>
      </c>
      <c r="C17" s="23">
        <v>0.002</v>
      </c>
      <c r="D17" s="22">
        <f t="shared" si="0"/>
        <v>0.1346153846153846</v>
      </c>
    </row>
    <row r="18" spans="1:4" ht="12.75" customHeight="1">
      <c r="A18" t="s">
        <v>57</v>
      </c>
      <c r="B18">
        <v>7</v>
      </c>
      <c r="C18" s="23">
        <v>0.002</v>
      </c>
      <c r="D18" s="22">
        <f t="shared" si="0"/>
        <v>0.1346153846153846</v>
      </c>
    </row>
    <row r="19" spans="1:4" ht="12.75" customHeight="1">
      <c r="A19" t="s">
        <v>25</v>
      </c>
      <c r="B19">
        <v>8</v>
      </c>
      <c r="C19" s="23">
        <v>0.002</v>
      </c>
      <c r="D19" s="22">
        <f t="shared" si="0"/>
        <v>0.15384615384615385</v>
      </c>
    </row>
    <row r="20" spans="1:4" ht="12.75" customHeight="1">
      <c r="A20" t="s">
        <v>108</v>
      </c>
      <c r="B20">
        <v>8</v>
      </c>
      <c r="C20" s="23">
        <v>0.002</v>
      </c>
      <c r="D20" s="22">
        <f t="shared" si="0"/>
        <v>0.15384615384615385</v>
      </c>
    </row>
    <row r="21" spans="1:4" ht="12.75" customHeight="1">
      <c r="A21" t="s">
        <v>104</v>
      </c>
      <c r="B21">
        <v>9</v>
      </c>
      <c r="C21" s="23">
        <v>0.002</v>
      </c>
      <c r="D21" s="22">
        <f t="shared" si="0"/>
        <v>0.17307692307692307</v>
      </c>
    </row>
    <row r="22" spans="1:4" ht="12.75" customHeight="1">
      <c r="A22" t="s">
        <v>199</v>
      </c>
      <c r="B22">
        <v>10</v>
      </c>
      <c r="C22" s="23">
        <v>0.002</v>
      </c>
      <c r="D22" s="22">
        <f t="shared" si="0"/>
        <v>0.19230769230769232</v>
      </c>
    </row>
    <row r="23" spans="1:4" ht="12.75" customHeight="1">
      <c r="A23" t="s">
        <v>13</v>
      </c>
      <c r="B23">
        <v>11</v>
      </c>
      <c r="C23" s="23">
        <v>0.002</v>
      </c>
      <c r="D23" s="22">
        <f t="shared" si="0"/>
        <v>0.21153846153846154</v>
      </c>
    </row>
    <row r="24" spans="1:4" ht="12.75" customHeight="1">
      <c r="A24" t="s">
        <v>8</v>
      </c>
      <c r="B24">
        <v>12</v>
      </c>
      <c r="C24" s="23">
        <v>0.003</v>
      </c>
      <c r="D24" s="22">
        <f t="shared" si="0"/>
        <v>0.23076923076923078</v>
      </c>
    </row>
    <row r="25" spans="1:4" ht="12.75" customHeight="1">
      <c r="A25" t="s">
        <v>94</v>
      </c>
      <c r="B25">
        <v>12</v>
      </c>
      <c r="C25" s="23">
        <v>0.003</v>
      </c>
      <c r="D25" s="22">
        <f t="shared" si="0"/>
        <v>0.23076923076923078</v>
      </c>
    </row>
    <row r="26" spans="1:4" ht="12.75" customHeight="1">
      <c r="A26" t="s">
        <v>66</v>
      </c>
      <c r="B26">
        <v>12</v>
      </c>
      <c r="C26" s="23">
        <v>0.003</v>
      </c>
      <c r="D26" s="22">
        <f t="shared" si="0"/>
        <v>0.23076923076923078</v>
      </c>
    </row>
    <row r="27" spans="1:4" ht="12.75" customHeight="1">
      <c r="A27" t="s">
        <v>98</v>
      </c>
      <c r="B27">
        <v>13</v>
      </c>
      <c r="C27" s="23">
        <v>0.003</v>
      </c>
      <c r="D27" s="22">
        <f t="shared" si="0"/>
        <v>0.25</v>
      </c>
    </row>
    <row r="28" spans="1:4" ht="12.75" customHeight="1">
      <c r="A28" t="s">
        <v>100</v>
      </c>
      <c r="B28">
        <v>14</v>
      </c>
      <c r="C28" s="23">
        <v>0.003</v>
      </c>
      <c r="D28" s="22">
        <f t="shared" si="0"/>
        <v>0.2692307692307692</v>
      </c>
    </row>
    <row r="29" spans="1:4" ht="12.75" customHeight="1">
      <c r="A29" t="s">
        <v>89</v>
      </c>
      <c r="B29">
        <v>14</v>
      </c>
      <c r="C29" s="23">
        <v>0.003</v>
      </c>
      <c r="D29" s="22">
        <f t="shared" si="0"/>
        <v>0.2692307692307692</v>
      </c>
    </row>
    <row r="30" spans="1:4" ht="12.75" customHeight="1">
      <c r="A30" t="s">
        <v>56</v>
      </c>
      <c r="B30">
        <v>16</v>
      </c>
      <c r="C30" s="23">
        <v>0.004</v>
      </c>
      <c r="D30" s="22">
        <f t="shared" si="0"/>
        <v>0.3076923076923077</v>
      </c>
    </row>
    <row r="31" spans="1:4" ht="12.75" customHeight="1">
      <c r="A31" t="s">
        <v>107</v>
      </c>
      <c r="B31">
        <v>16</v>
      </c>
      <c r="C31" s="23">
        <v>0.004</v>
      </c>
      <c r="D31" s="22">
        <f t="shared" si="0"/>
        <v>0.3076923076923077</v>
      </c>
    </row>
    <row r="32" spans="1:4" ht="12.75" customHeight="1">
      <c r="A32" t="s">
        <v>93</v>
      </c>
      <c r="B32">
        <v>17</v>
      </c>
      <c r="C32" s="23">
        <v>0.004</v>
      </c>
      <c r="D32" s="22">
        <f t="shared" si="0"/>
        <v>0.3269230769230769</v>
      </c>
    </row>
    <row r="33" spans="1:4" ht="12.75" customHeight="1">
      <c r="A33" t="s">
        <v>114</v>
      </c>
      <c r="B33">
        <v>17</v>
      </c>
      <c r="C33" s="23">
        <v>0.004</v>
      </c>
      <c r="D33" s="22">
        <f t="shared" si="0"/>
        <v>0.3269230769230769</v>
      </c>
    </row>
    <row r="34" spans="1:4" ht="12.75" customHeight="1">
      <c r="A34" t="s">
        <v>41</v>
      </c>
      <c r="B34">
        <v>18</v>
      </c>
      <c r="C34" s="23">
        <v>0.004</v>
      </c>
      <c r="D34" s="22">
        <f aca="true" t="shared" si="1" ref="D34:D65">B34/52</f>
        <v>0.34615384615384615</v>
      </c>
    </row>
    <row r="35" spans="1:4" ht="12.75" customHeight="1">
      <c r="A35" t="s">
        <v>62</v>
      </c>
      <c r="B35">
        <v>19</v>
      </c>
      <c r="C35" s="23">
        <v>0.004</v>
      </c>
      <c r="D35" s="22">
        <f t="shared" si="1"/>
        <v>0.36538461538461536</v>
      </c>
    </row>
    <row r="36" spans="1:4" ht="12.75" customHeight="1">
      <c r="A36" t="s">
        <v>44</v>
      </c>
      <c r="B36">
        <v>23</v>
      </c>
      <c r="C36" s="23">
        <v>0.005</v>
      </c>
      <c r="D36" s="22">
        <f t="shared" si="1"/>
        <v>0.4423076923076923</v>
      </c>
    </row>
    <row r="37" spans="1:4" ht="12.75" customHeight="1">
      <c r="A37" t="s">
        <v>68</v>
      </c>
      <c r="B37">
        <v>24</v>
      </c>
      <c r="C37" s="23">
        <v>0.005</v>
      </c>
      <c r="D37" s="22">
        <f t="shared" si="1"/>
        <v>0.46153846153846156</v>
      </c>
    </row>
    <row r="38" spans="1:4" ht="12.75" customHeight="1">
      <c r="A38" t="s">
        <v>9</v>
      </c>
      <c r="B38">
        <v>27</v>
      </c>
      <c r="C38" s="23">
        <v>0.006</v>
      </c>
      <c r="D38" s="22">
        <f t="shared" si="1"/>
        <v>0.5192307692307693</v>
      </c>
    </row>
    <row r="39" spans="1:4" ht="12.75" customHeight="1">
      <c r="A39" t="s">
        <v>96</v>
      </c>
      <c r="B39">
        <v>27</v>
      </c>
      <c r="C39" s="23">
        <v>0.006</v>
      </c>
      <c r="D39" s="22">
        <f t="shared" si="1"/>
        <v>0.5192307692307693</v>
      </c>
    </row>
    <row r="40" spans="1:4" ht="12.75" customHeight="1">
      <c r="A40" t="s">
        <v>113</v>
      </c>
      <c r="B40">
        <v>27</v>
      </c>
      <c r="C40" s="23">
        <v>0.006</v>
      </c>
      <c r="D40" s="22">
        <f t="shared" si="1"/>
        <v>0.5192307692307693</v>
      </c>
    </row>
    <row r="41" spans="1:4" ht="12.75" customHeight="1">
      <c r="A41" t="s">
        <v>105</v>
      </c>
      <c r="B41">
        <v>29</v>
      </c>
      <c r="C41" s="23">
        <v>0.006</v>
      </c>
      <c r="D41" s="22">
        <f t="shared" si="1"/>
        <v>0.5576923076923077</v>
      </c>
    </row>
    <row r="42" spans="1:4" ht="12.75">
      <c r="A42" t="s">
        <v>109</v>
      </c>
      <c r="B42">
        <v>30</v>
      </c>
      <c r="C42" s="23">
        <v>0.007</v>
      </c>
      <c r="D42" s="22">
        <f t="shared" si="1"/>
        <v>0.5769230769230769</v>
      </c>
    </row>
    <row r="43" spans="1:4" ht="12.75">
      <c r="A43" t="s">
        <v>26</v>
      </c>
      <c r="B43">
        <v>34</v>
      </c>
      <c r="C43" s="23">
        <v>0.008</v>
      </c>
      <c r="D43" s="22">
        <f t="shared" si="1"/>
        <v>0.6538461538461539</v>
      </c>
    </row>
    <row r="44" spans="1:4" ht="12.75">
      <c r="A44" t="s">
        <v>116</v>
      </c>
      <c r="B44">
        <v>34</v>
      </c>
      <c r="C44" s="23">
        <v>0.008</v>
      </c>
      <c r="D44" s="22">
        <f t="shared" si="1"/>
        <v>0.6538461538461539</v>
      </c>
    </row>
    <row r="45" spans="1:4" ht="12.75">
      <c r="A45" t="s">
        <v>80</v>
      </c>
      <c r="B45">
        <v>37</v>
      </c>
      <c r="C45" s="23">
        <v>0.008</v>
      </c>
      <c r="D45" s="22">
        <f t="shared" si="1"/>
        <v>0.7115384615384616</v>
      </c>
    </row>
    <row r="46" spans="1:4" ht="12.75">
      <c r="A46" t="s">
        <v>5</v>
      </c>
      <c r="B46">
        <v>42</v>
      </c>
      <c r="C46" s="23">
        <v>0.009</v>
      </c>
      <c r="D46" s="22">
        <f t="shared" si="1"/>
        <v>0.8076923076923077</v>
      </c>
    </row>
    <row r="47" spans="1:4" ht="12.75">
      <c r="A47" t="s">
        <v>54</v>
      </c>
      <c r="B47">
        <v>46</v>
      </c>
      <c r="C47" s="23">
        <v>0.01</v>
      </c>
      <c r="D47" s="22">
        <f t="shared" si="1"/>
        <v>0.8846153846153846</v>
      </c>
    </row>
    <row r="48" spans="1:4" ht="12.75">
      <c r="A48" t="s">
        <v>38</v>
      </c>
      <c r="B48">
        <v>48</v>
      </c>
      <c r="C48" s="23">
        <v>0.011</v>
      </c>
      <c r="D48" s="22">
        <f t="shared" si="1"/>
        <v>0.9230769230769231</v>
      </c>
    </row>
    <row r="49" spans="1:4" ht="12.75">
      <c r="A49" t="s">
        <v>52</v>
      </c>
      <c r="B49">
        <v>51</v>
      </c>
      <c r="C49" s="23">
        <v>0.011</v>
      </c>
      <c r="D49" s="22">
        <f t="shared" si="1"/>
        <v>0.9807692307692307</v>
      </c>
    </row>
    <row r="50" spans="1:4" ht="12.75">
      <c r="A50" t="s">
        <v>46</v>
      </c>
      <c r="B50">
        <v>54</v>
      </c>
      <c r="C50" s="23">
        <v>0.012</v>
      </c>
      <c r="D50" s="22">
        <f t="shared" si="1"/>
        <v>1.0384615384615385</v>
      </c>
    </row>
    <row r="51" spans="1:4" ht="12.75">
      <c r="A51" t="s">
        <v>48</v>
      </c>
      <c r="B51">
        <v>55</v>
      </c>
      <c r="C51" s="23">
        <v>0.012</v>
      </c>
      <c r="D51" s="22">
        <f t="shared" si="1"/>
        <v>1.0576923076923077</v>
      </c>
    </row>
    <row r="52" spans="1:4" ht="12.75">
      <c r="A52" t="s">
        <v>88</v>
      </c>
      <c r="B52">
        <v>56</v>
      </c>
      <c r="C52" s="23">
        <v>0.013</v>
      </c>
      <c r="D52" s="22">
        <f t="shared" si="1"/>
        <v>1.0769230769230769</v>
      </c>
    </row>
    <row r="53" spans="1:4" ht="12.75">
      <c r="A53" t="s">
        <v>112</v>
      </c>
      <c r="B53">
        <v>57</v>
      </c>
      <c r="C53" s="23">
        <v>0.013</v>
      </c>
      <c r="D53" s="22">
        <f t="shared" si="1"/>
        <v>1.0961538461538463</v>
      </c>
    </row>
    <row r="54" spans="1:4" ht="12.75">
      <c r="A54" t="s">
        <v>10</v>
      </c>
      <c r="B54">
        <v>61</v>
      </c>
      <c r="C54" s="23">
        <v>0.014</v>
      </c>
      <c r="D54" s="22">
        <f t="shared" si="1"/>
        <v>1.1730769230769231</v>
      </c>
    </row>
    <row r="55" spans="1:4" ht="12.75">
      <c r="A55" t="s">
        <v>81</v>
      </c>
      <c r="B55">
        <v>69</v>
      </c>
      <c r="C55" s="23">
        <v>0.015</v>
      </c>
      <c r="D55" s="22">
        <f t="shared" si="1"/>
        <v>1.3269230769230769</v>
      </c>
    </row>
    <row r="56" spans="1:4" ht="12.75">
      <c r="A56" t="s">
        <v>29</v>
      </c>
      <c r="B56">
        <v>74</v>
      </c>
      <c r="C56" s="23">
        <v>0.017</v>
      </c>
      <c r="D56" s="22">
        <f t="shared" si="1"/>
        <v>1.4230769230769231</v>
      </c>
    </row>
    <row r="57" spans="1:4" ht="12.75">
      <c r="A57" t="s">
        <v>12</v>
      </c>
      <c r="B57">
        <v>75</v>
      </c>
      <c r="C57" s="23">
        <v>0.017</v>
      </c>
      <c r="D57" s="22">
        <f t="shared" si="1"/>
        <v>1.4423076923076923</v>
      </c>
    </row>
    <row r="58" spans="1:4" ht="12.75">
      <c r="A58" t="s">
        <v>115</v>
      </c>
      <c r="B58">
        <v>76</v>
      </c>
      <c r="C58" s="23">
        <v>0.017</v>
      </c>
      <c r="D58" s="22">
        <f t="shared" si="1"/>
        <v>1.4615384615384615</v>
      </c>
    </row>
    <row r="59" spans="1:4" ht="12.75">
      <c r="A59" t="s">
        <v>35</v>
      </c>
      <c r="B59">
        <v>79</v>
      </c>
      <c r="C59" s="23">
        <v>0.018</v>
      </c>
      <c r="D59" s="22">
        <f t="shared" si="1"/>
        <v>1.5192307692307692</v>
      </c>
    </row>
    <row r="60" spans="1:4" ht="12.75">
      <c r="A60" t="s">
        <v>71</v>
      </c>
      <c r="B60">
        <v>81</v>
      </c>
      <c r="C60" s="23">
        <v>0.018</v>
      </c>
      <c r="D60" s="22">
        <f t="shared" si="1"/>
        <v>1.5576923076923077</v>
      </c>
    </row>
    <row r="61" spans="1:4" ht="12.75">
      <c r="A61" t="s">
        <v>106</v>
      </c>
      <c r="B61">
        <v>84</v>
      </c>
      <c r="C61" s="23">
        <v>0.019</v>
      </c>
      <c r="D61" s="22">
        <f t="shared" si="1"/>
        <v>1.6153846153846154</v>
      </c>
    </row>
    <row r="62" spans="1:4" ht="12.75">
      <c r="A62" t="s">
        <v>92</v>
      </c>
      <c r="B62">
        <v>85</v>
      </c>
      <c r="C62" s="23">
        <v>0.019</v>
      </c>
      <c r="D62" s="22">
        <f t="shared" si="1"/>
        <v>1.6346153846153846</v>
      </c>
    </row>
    <row r="63" spans="1:4" ht="12.75">
      <c r="A63" t="s">
        <v>95</v>
      </c>
      <c r="B63">
        <v>87</v>
      </c>
      <c r="C63" s="23">
        <v>0.019</v>
      </c>
      <c r="D63" s="22">
        <f t="shared" si="1"/>
        <v>1.6730769230769231</v>
      </c>
    </row>
    <row r="64" spans="1:4" ht="12.75">
      <c r="A64" t="s">
        <v>70</v>
      </c>
      <c r="B64">
        <v>119</v>
      </c>
      <c r="C64" s="23">
        <v>0.027</v>
      </c>
      <c r="D64" s="22">
        <f t="shared" si="1"/>
        <v>2.2884615384615383</v>
      </c>
    </row>
    <row r="65" spans="1:4" ht="12.75">
      <c r="A65" t="s">
        <v>51</v>
      </c>
      <c r="B65">
        <v>121</v>
      </c>
      <c r="C65" s="23">
        <v>0.027</v>
      </c>
      <c r="D65" s="22">
        <f t="shared" si="1"/>
        <v>2.326923076923077</v>
      </c>
    </row>
    <row r="66" spans="1:4" ht="12.75">
      <c r="A66" t="s">
        <v>1</v>
      </c>
      <c r="B66">
        <v>128</v>
      </c>
      <c r="C66" s="23">
        <v>0.029</v>
      </c>
      <c r="D66" s="22">
        <f aca="true" t="shared" si="2" ref="D66:D78">B66/52</f>
        <v>2.4615384615384617</v>
      </c>
    </row>
    <row r="67" spans="1:4" ht="12.75">
      <c r="A67" t="s">
        <v>11</v>
      </c>
      <c r="B67">
        <v>138</v>
      </c>
      <c r="C67" s="23">
        <v>0.031</v>
      </c>
      <c r="D67" s="22">
        <f t="shared" si="2"/>
        <v>2.6538461538461537</v>
      </c>
    </row>
    <row r="68" spans="1:4" ht="12.75">
      <c r="A68" t="s">
        <v>110</v>
      </c>
      <c r="B68">
        <v>145</v>
      </c>
      <c r="C68" s="23">
        <v>0.032</v>
      </c>
      <c r="D68" s="22">
        <f t="shared" si="2"/>
        <v>2.7884615384615383</v>
      </c>
    </row>
    <row r="69" spans="1:4" ht="12.75">
      <c r="A69" t="s">
        <v>32</v>
      </c>
      <c r="B69">
        <v>148</v>
      </c>
      <c r="C69" s="23">
        <v>0.033</v>
      </c>
      <c r="D69" s="22">
        <f t="shared" si="2"/>
        <v>2.8461538461538463</v>
      </c>
    </row>
    <row r="70" spans="1:4" ht="12.75">
      <c r="A70" t="s">
        <v>47</v>
      </c>
      <c r="B70">
        <v>180</v>
      </c>
      <c r="C70" s="23">
        <v>0.04</v>
      </c>
      <c r="D70" s="22">
        <f t="shared" si="2"/>
        <v>3.4615384615384617</v>
      </c>
    </row>
    <row r="71" spans="1:4" ht="12.75">
      <c r="A71" t="s">
        <v>65</v>
      </c>
      <c r="B71">
        <v>186</v>
      </c>
      <c r="C71" s="23">
        <v>0.042</v>
      </c>
      <c r="D71" s="22">
        <f t="shared" si="2"/>
        <v>3.576923076923077</v>
      </c>
    </row>
    <row r="72" spans="1:10" ht="12.75">
      <c r="A72" t="s">
        <v>18</v>
      </c>
      <c r="B72">
        <v>229</v>
      </c>
      <c r="C72" s="23">
        <v>0.051</v>
      </c>
      <c r="D72" s="22">
        <f t="shared" si="2"/>
        <v>4.403846153846154</v>
      </c>
      <c r="G72" s="2" t="s">
        <v>167</v>
      </c>
      <c r="H72" s="4">
        <f>MEDIAN(B2:B76)</f>
        <v>27</v>
      </c>
      <c r="I72" s="3">
        <f>MEDIAN(D2:D76)</f>
        <v>0.5192307692307693</v>
      </c>
      <c r="J72" t="s">
        <v>171</v>
      </c>
    </row>
    <row r="73" spans="1:10" ht="12.75">
      <c r="A73" t="s">
        <v>90</v>
      </c>
      <c r="B73">
        <v>254</v>
      </c>
      <c r="C73" s="23">
        <v>0.057</v>
      </c>
      <c r="D73" s="22">
        <f t="shared" si="2"/>
        <v>4.884615384615385</v>
      </c>
      <c r="G73" s="2" t="s">
        <v>168</v>
      </c>
      <c r="H73" s="4">
        <f>AVERAGE(B2:B76)</f>
        <v>59.72</v>
      </c>
      <c r="I73" s="3">
        <f>AVERAGE(D2:D76)</f>
        <v>1.1484615384615384</v>
      </c>
      <c r="J73" t="s">
        <v>171</v>
      </c>
    </row>
    <row r="74" spans="1:4" ht="12.75">
      <c r="A74" t="s">
        <v>78</v>
      </c>
      <c r="B74">
        <v>299</v>
      </c>
      <c r="C74" s="23">
        <v>0.067</v>
      </c>
      <c r="D74" s="22">
        <f t="shared" si="2"/>
        <v>5.75</v>
      </c>
    </row>
    <row r="75" spans="1:9" ht="12.75">
      <c r="A75" t="s">
        <v>91</v>
      </c>
      <c r="B75">
        <v>375</v>
      </c>
      <c r="C75" s="23">
        <v>0.084</v>
      </c>
      <c r="D75" s="22">
        <f t="shared" si="2"/>
        <v>7.211538461538462</v>
      </c>
      <c r="G75" s="2" t="s">
        <v>169</v>
      </c>
      <c r="H75">
        <f>COUNTIF(B2:B76,"&lt;25")</f>
        <v>36</v>
      </c>
      <c r="I75" t="s">
        <v>207</v>
      </c>
    </row>
    <row r="76" spans="1:9" ht="12.75">
      <c r="A76" t="s">
        <v>31</v>
      </c>
      <c r="B76">
        <v>408</v>
      </c>
      <c r="C76" s="23">
        <v>0.091</v>
      </c>
      <c r="D76" s="22">
        <f t="shared" si="2"/>
        <v>7.846153846153846</v>
      </c>
      <c r="G76" s="2" t="s">
        <v>164</v>
      </c>
      <c r="H76">
        <f>COUNTIF(B2:B76,"&gt;=25")</f>
        <v>39</v>
      </c>
      <c r="I76" t="s">
        <v>207</v>
      </c>
    </row>
    <row r="77" spans="7:9" ht="12.75">
      <c r="G77" s="2" t="s">
        <v>165</v>
      </c>
      <c r="H77">
        <f>COUNTIF(B2:B76,"&gt;=50")</f>
        <v>28</v>
      </c>
      <c r="I77" t="s">
        <v>207</v>
      </c>
    </row>
    <row r="78" spans="7:9" ht="12.75">
      <c r="G78" s="2" t="s">
        <v>166</v>
      </c>
      <c r="H78">
        <f>COUNTIF(B2:B76,"&gt;=100")</f>
        <v>13</v>
      </c>
      <c r="I78" t="s">
        <v>207</v>
      </c>
    </row>
  </sheetData>
  <conditionalFormatting sqref="B64:B76">
    <cfRule type="cellIs" priority="1" dxfId="0" operator="greaterThanOrEqual" stopIfTrue="1">
      <formula>100</formula>
    </cfRule>
  </conditionalFormatting>
  <printOptions gridLines="1"/>
  <pageMargins left="0.5" right="0.5" top="1" bottom="1" header="0.5" footer="0.5"/>
  <pageSetup fitToHeight="1" fitToWidth="1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workbookViewId="0" topLeftCell="A1">
      <selection activeCell="E72" sqref="E72"/>
    </sheetView>
  </sheetViews>
  <sheetFormatPr defaultColWidth="9.140625" defaultRowHeight="12.75"/>
  <cols>
    <col min="1" max="1" width="14.57421875" style="0" customWidth="1"/>
    <col min="2" max="2" width="11.421875" style="0" customWidth="1"/>
  </cols>
  <sheetData>
    <row r="1" spans="1:3" ht="25.5">
      <c r="A1" s="1" t="s">
        <v>160</v>
      </c>
      <c r="B1" s="19" t="s">
        <v>159</v>
      </c>
      <c r="C1" s="20" t="s">
        <v>182</v>
      </c>
    </row>
    <row r="2" spans="1:3" ht="12" customHeight="1">
      <c r="A2" t="s">
        <v>120</v>
      </c>
      <c r="B2">
        <v>1</v>
      </c>
      <c r="C2" s="23">
        <v>0</v>
      </c>
    </row>
    <row r="3" spans="1:3" ht="12" customHeight="1">
      <c r="A3" t="s">
        <v>138</v>
      </c>
      <c r="B3">
        <v>1</v>
      </c>
      <c r="C3" s="23">
        <v>0</v>
      </c>
    </row>
    <row r="4" spans="1:3" ht="12" customHeight="1">
      <c r="A4" t="s">
        <v>154</v>
      </c>
      <c r="B4">
        <v>1</v>
      </c>
      <c r="C4" s="23">
        <v>0</v>
      </c>
    </row>
    <row r="5" spans="1:3" ht="12" customHeight="1">
      <c r="A5" t="s">
        <v>209</v>
      </c>
      <c r="B5">
        <v>1</v>
      </c>
      <c r="C5" s="23">
        <v>0</v>
      </c>
    </row>
    <row r="6" spans="1:3" ht="12" customHeight="1">
      <c r="A6" t="s">
        <v>211</v>
      </c>
      <c r="B6">
        <v>1</v>
      </c>
      <c r="C6" s="23">
        <v>0</v>
      </c>
    </row>
    <row r="7" spans="1:3" ht="12" customHeight="1">
      <c r="A7" t="s">
        <v>132</v>
      </c>
      <c r="B7">
        <v>2</v>
      </c>
      <c r="C7" s="23">
        <v>0</v>
      </c>
    </row>
    <row r="8" spans="1:3" ht="12" customHeight="1">
      <c r="A8" t="s">
        <v>135</v>
      </c>
      <c r="B8">
        <v>2</v>
      </c>
      <c r="C8" s="23">
        <v>0</v>
      </c>
    </row>
    <row r="9" spans="1:3" ht="12" customHeight="1">
      <c r="A9" t="s">
        <v>137</v>
      </c>
      <c r="B9">
        <v>3</v>
      </c>
      <c r="C9" s="23">
        <v>0.001</v>
      </c>
    </row>
    <row r="10" spans="1:3" ht="12" customHeight="1">
      <c r="A10" t="s">
        <v>121</v>
      </c>
      <c r="B10">
        <v>4</v>
      </c>
      <c r="C10" s="23">
        <v>0.001</v>
      </c>
    </row>
    <row r="11" spans="1:3" ht="12" customHeight="1">
      <c r="A11" t="s">
        <v>134</v>
      </c>
      <c r="B11">
        <v>4</v>
      </c>
      <c r="C11" s="23">
        <v>0.001</v>
      </c>
    </row>
    <row r="12" spans="1:3" ht="12" customHeight="1">
      <c r="A12" t="s">
        <v>150</v>
      </c>
      <c r="B12">
        <v>4</v>
      </c>
      <c r="C12" s="23">
        <v>0.001</v>
      </c>
    </row>
    <row r="13" spans="1:3" ht="12" customHeight="1">
      <c r="A13" t="s">
        <v>130</v>
      </c>
      <c r="B13">
        <v>5</v>
      </c>
      <c r="C13" s="23">
        <v>0.001</v>
      </c>
    </row>
    <row r="14" spans="1:3" ht="12" customHeight="1">
      <c r="A14" t="s">
        <v>128</v>
      </c>
      <c r="B14">
        <v>6</v>
      </c>
      <c r="C14" s="23">
        <v>0.001</v>
      </c>
    </row>
    <row r="15" spans="1:3" ht="12" customHeight="1">
      <c r="A15" t="s">
        <v>145</v>
      </c>
      <c r="B15">
        <v>6</v>
      </c>
      <c r="C15" s="23">
        <v>0.001</v>
      </c>
    </row>
    <row r="16" spans="1:3" ht="12" customHeight="1">
      <c r="A16" t="s">
        <v>155</v>
      </c>
      <c r="B16">
        <v>6</v>
      </c>
      <c r="C16" s="23">
        <v>0.001</v>
      </c>
    </row>
    <row r="17" spans="1:3" ht="12" customHeight="1">
      <c r="A17" t="s">
        <v>129</v>
      </c>
      <c r="B17">
        <v>8</v>
      </c>
      <c r="C17" s="23">
        <v>0.002</v>
      </c>
    </row>
    <row r="18" spans="1:3" ht="12" customHeight="1">
      <c r="A18" t="s">
        <v>136</v>
      </c>
      <c r="B18">
        <v>9</v>
      </c>
      <c r="C18" s="23">
        <v>0.002</v>
      </c>
    </row>
    <row r="19" spans="1:3" ht="12" customHeight="1">
      <c r="A19" t="s">
        <v>126</v>
      </c>
      <c r="B19">
        <v>11</v>
      </c>
      <c r="C19" s="23">
        <v>0.002</v>
      </c>
    </row>
    <row r="20" spans="1:3" ht="12" customHeight="1">
      <c r="A20" t="s">
        <v>124</v>
      </c>
      <c r="B20">
        <v>12</v>
      </c>
      <c r="C20" s="23">
        <v>0.003</v>
      </c>
    </row>
    <row r="21" spans="1:3" ht="12" customHeight="1">
      <c r="A21" t="s">
        <v>131</v>
      </c>
      <c r="B21">
        <v>15</v>
      </c>
      <c r="C21" s="23">
        <v>0.003</v>
      </c>
    </row>
    <row r="22" spans="1:3" ht="12" customHeight="1">
      <c r="A22" t="s">
        <v>152</v>
      </c>
      <c r="B22">
        <v>19</v>
      </c>
      <c r="C22" s="23">
        <v>0.004</v>
      </c>
    </row>
    <row r="23" spans="1:3" ht="12" customHeight="1">
      <c r="A23" t="s">
        <v>127</v>
      </c>
      <c r="B23">
        <v>21</v>
      </c>
      <c r="C23" s="23">
        <v>0.005</v>
      </c>
    </row>
    <row r="24" spans="1:3" ht="12.75">
      <c r="A24" t="s">
        <v>144</v>
      </c>
      <c r="B24">
        <v>28</v>
      </c>
      <c r="C24" s="23">
        <v>0.006</v>
      </c>
    </row>
    <row r="25" spans="1:3" ht="12.75">
      <c r="A25" t="s">
        <v>141</v>
      </c>
      <c r="B25">
        <v>29</v>
      </c>
      <c r="C25" s="23">
        <v>0.006</v>
      </c>
    </row>
    <row r="26" spans="1:3" ht="12.75">
      <c r="A26" t="s">
        <v>149</v>
      </c>
      <c r="B26">
        <v>32</v>
      </c>
      <c r="C26" s="23">
        <v>0.007</v>
      </c>
    </row>
    <row r="27" spans="1:3" ht="12.75">
      <c r="A27" t="s">
        <v>147</v>
      </c>
      <c r="B27">
        <v>33</v>
      </c>
      <c r="C27" s="23">
        <v>0.007</v>
      </c>
    </row>
    <row r="28" spans="1:3" ht="12.75">
      <c r="A28" t="s">
        <v>118</v>
      </c>
      <c r="B28">
        <v>39</v>
      </c>
      <c r="C28" s="23">
        <v>0.009</v>
      </c>
    </row>
    <row r="29" spans="1:3" ht="12.75">
      <c r="A29" t="s">
        <v>119</v>
      </c>
      <c r="B29">
        <v>41</v>
      </c>
      <c r="C29" s="23">
        <v>0.009</v>
      </c>
    </row>
    <row r="30" spans="1:3" ht="12.75">
      <c r="A30" t="s">
        <v>139</v>
      </c>
      <c r="B30">
        <v>81</v>
      </c>
      <c r="C30" s="23">
        <v>0.018</v>
      </c>
    </row>
    <row r="31" spans="1:3" ht="12.75">
      <c r="A31" t="s">
        <v>153</v>
      </c>
      <c r="B31">
        <v>81</v>
      </c>
      <c r="C31" s="23">
        <v>0.018</v>
      </c>
    </row>
    <row r="32" spans="1:3" ht="12.75">
      <c r="A32" t="s">
        <v>122</v>
      </c>
      <c r="B32">
        <v>83</v>
      </c>
      <c r="C32" s="23">
        <v>0.019</v>
      </c>
    </row>
    <row r="33" spans="1:3" ht="12.75">
      <c r="A33" t="s">
        <v>117</v>
      </c>
      <c r="B33">
        <v>96</v>
      </c>
      <c r="C33" s="23">
        <v>0.021</v>
      </c>
    </row>
    <row r="34" spans="1:3" ht="12.75">
      <c r="A34" t="s">
        <v>133</v>
      </c>
      <c r="B34">
        <v>117</v>
      </c>
      <c r="C34" s="23">
        <v>0.026</v>
      </c>
    </row>
    <row r="35" spans="1:3" ht="12.75">
      <c r="A35" t="s">
        <v>208</v>
      </c>
      <c r="B35">
        <v>158</v>
      </c>
      <c r="C35" s="23">
        <v>0.035</v>
      </c>
    </row>
    <row r="36" spans="1:3" ht="12.75">
      <c r="A36" t="s">
        <v>125</v>
      </c>
      <c r="B36">
        <v>169</v>
      </c>
      <c r="C36" s="23">
        <v>0.038</v>
      </c>
    </row>
    <row r="37" spans="1:3" ht="12.75">
      <c r="A37" t="s">
        <v>143</v>
      </c>
      <c r="B37">
        <v>201</v>
      </c>
      <c r="C37" s="23">
        <v>0.045</v>
      </c>
    </row>
    <row r="38" spans="1:3" ht="12.75">
      <c r="A38" t="s">
        <v>151</v>
      </c>
      <c r="B38">
        <v>209</v>
      </c>
      <c r="C38" s="23">
        <v>0.047</v>
      </c>
    </row>
    <row r="39" spans="1:3" ht="12.75">
      <c r="A39" t="s">
        <v>148</v>
      </c>
      <c r="B39">
        <v>536</v>
      </c>
      <c r="C39" s="23">
        <v>0.12</v>
      </c>
    </row>
    <row r="40" spans="1:3" ht="12.75">
      <c r="A40" t="s">
        <v>210</v>
      </c>
      <c r="B40">
        <v>589</v>
      </c>
      <c r="C40" s="23">
        <v>0.131</v>
      </c>
    </row>
    <row r="41" spans="1:3" ht="12.75">
      <c r="A41" t="s">
        <v>123</v>
      </c>
      <c r="B41">
        <v>659</v>
      </c>
      <c r="C41" s="23">
        <v>0.147</v>
      </c>
    </row>
    <row r="42" spans="1:3" ht="12.75">
      <c r="A42" t="s">
        <v>140</v>
      </c>
      <c r="B42">
        <v>1155</v>
      </c>
      <c r="C42" s="23">
        <v>0.258</v>
      </c>
    </row>
    <row r="46" spans="1:3" ht="25.5">
      <c r="A46" s="1" t="s">
        <v>163</v>
      </c>
      <c r="B46" s="19" t="s">
        <v>157</v>
      </c>
      <c r="C46" s="20" t="s">
        <v>182</v>
      </c>
    </row>
    <row r="47" spans="1:3" ht="12.75">
      <c r="A47" t="s">
        <v>154</v>
      </c>
      <c r="B47">
        <v>1</v>
      </c>
      <c r="C47" s="23">
        <v>0</v>
      </c>
    </row>
    <row r="48" spans="1:3" ht="12.75">
      <c r="A48" t="s">
        <v>212</v>
      </c>
      <c r="B48">
        <v>1</v>
      </c>
      <c r="C48" s="23">
        <v>0</v>
      </c>
    </row>
    <row r="49" spans="1:3" ht="12.75">
      <c r="A49" t="s">
        <v>146</v>
      </c>
      <c r="B49">
        <v>1</v>
      </c>
      <c r="C49" s="23">
        <v>0</v>
      </c>
    </row>
    <row r="50" spans="1:3" ht="12.75">
      <c r="A50" t="s">
        <v>142</v>
      </c>
      <c r="B50">
        <v>2</v>
      </c>
      <c r="C50" s="23">
        <v>0</v>
      </c>
    </row>
    <row r="51" spans="1:3" ht="12.75">
      <c r="A51" t="s">
        <v>143</v>
      </c>
      <c r="B51">
        <v>3</v>
      </c>
      <c r="C51" s="23">
        <v>0.001</v>
      </c>
    </row>
    <row r="52" spans="1:3" ht="12.75">
      <c r="A52" t="s">
        <v>132</v>
      </c>
      <c r="B52">
        <v>6</v>
      </c>
      <c r="C52" s="23">
        <v>0.001</v>
      </c>
    </row>
    <row r="53" spans="1:3" ht="12.75">
      <c r="A53" t="s">
        <v>138</v>
      </c>
      <c r="B53">
        <v>7</v>
      </c>
      <c r="C53" s="23">
        <v>0.002</v>
      </c>
    </row>
    <row r="54" spans="1:3" ht="12.75">
      <c r="A54" t="s">
        <v>137</v>
      </c>
      <c r="B54">
        <v>8</v>
      </c>
      <c r="C54" s="23">
        <v>0.002</v>
      </c>
    </row>
    <row r="55" spans="1:3" ht="12.75">
      <c r="A55" t="s">
        <v>125</v>
      </c>
      <c r="B55">
        <v>12</v>
      </c>
      <c r="C55" s="23">
        <v>0.003</v>
      </c>
    </row>
    <row r="56" spans="1:3" ht="12.75">
      <c r="A56" t="s">
        <v>126</v>
      </c>
      <c r="B56">
        <v>18</v>
      </c>
      <c r="C56" s="23">
        <v>0.004</v>
      </c>
    </row>
    <row r="57" spans="1:3" ht="12.75">
      <c r="A57" t="s">
        <v>124</v>
      </c>
      <c r="B57">
        <v>23</v>
      </c>
      <c r="C57" s="23">
        <v>0.005</v>
      </c>
    </row>
    <row r="58" spans="1:3" ht="12.75">
      <c r="A58" t="s">
        <v>147</v>
      </c>
      <c r="B58">
        <v>24</v>
      </c>
      <c r="C58" s="23">
        <v>0.005</v>
      </c>
    </row>
    <row r="59" spans="1:3" ht="12.75">
      <c r="A59" t="s">
        <v>123</v>
      </c>
      <c r="B59">
        <v>25</v>
      </c>
      <c r="C59" s="23">
        <v>0.006</v>
      </c>
    </row>
    <row r="60" spans="1:3" ht="12.75">
      <c r="A60" t="s">
        <v>119</v>
      </c>
      <c r="B60">
        <v>32</v>
      </c>
      <c r="C60" s="23">
        <v>0.007</v>
      </c>
    </row>
    <row r="61" spans="1:3" ht="12.75">
      <c r="A61" t="s">
        <v>155</v>
      </c>
      <c r="B61">
        <v>37</v>
      </c>
      <c r="C61" s="23">
        <v>0.008</v>
      </c>
    </row>
    <row r="62" spans="1:3" ht="12.75">
      <c r="A62" t="s">
        <v>120</v>
      </c>
      <c r="B62">
        <v>42</v>
      </c>
      <c r="C62" s="23">
        <v>0.009</v>
      </c>
    </row>
    <row r="63" spans="1:3" ht="12.75">
      <c r="A63" t="s">
        <v>133</v>
      </c>
      <c r="B63">
        <v>46</v>
      </c>
      <c r="C63" s="23">
        <v>0.01</v>
      </c>
    </row>
    <row r="64" spans="1:3" ht="12.75">
      <c r="A64" t="s">
        <v>117</v>
      </c>
      <c r="B64">
        <v>48</v>
      </c>
      <c r="C64" s="23">
        <v>0.011</v>
      </c>
    </row>
    <row r="65" spans="1:3" ht="12.75">
      <c r="A65" t="s">
        <v>131</v>
      </c>
      <c r="B65">
        <v>333</v>
      </c>
      <c r="C65" s="23">
        <v>0.074</v>
      </c>
    </row>
    <row r="66" spans="1:3" ht="12.75">
      <c r="A66" t="s">
        <v>122</v>
      </c>
      <c r="B66">
        <v>375</v>
      </c>
      <c r="C66" s="23">
        <v>0.084</v>
      </c>
    </row>
    <row r="67" spans="1:3" ht="12.75">
      <c r="A67" t="s">
        <v>140</v>
      </c>
      <c r="B67">
        <v>387</v>
      </c>
      <c r="C67" s="23">
        <v>0.087</v>
      </c>
    </row>
    <row r="68" spans="1:3" ht="12.75">
      <c r="A68" t="s">
        <v>118</v>
      </c>
      <c r="B68">
        <v>391</v>
      </c>
      <c r="C68" s="23">
        <v>0.087</v>
      </c>
    </row>
    <row r="69" spans="1:3" ht="12.75">
      <c r="A69" t="s">
        <v>210</v>
      </c>
      <c r="B69">
        <v>2656</v>
      </c>
      <c r="C69" s="23">
        <v>0.593</v>
      </c>
    </row>
  </sheetData>
  <printOptions gridLines="1"/>
  <pageMargins left="0.75" right="0.75" top="0.75" bottom="0.75" header="0.5" footer="0.5"/>
  <pageSetup fitToHeight="1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workbookViewId="0" topLeftCell="A1">
      <selection activeCell="J65" sqref="J65"/>
    </sheetView>
  </sheetViews>
  <sheetFormatPr defaultColWidth="9.140625" defaultRowHeight="12.75"/>
  <cols>
    <col min="1" max="1" width="19.7109375" style="0" customWidth="1"/>
    <col min="2" max="2" width="9.7109375" style="0" customWidth="1"/>
    <col min="3" max="3" width="10.421875" style="0" bestFit="1" customWidth="1"/>
    <col min="4" max="4" width="10.57421875" style="0" customWidth="1"/>
    <col min="5" max="5" width="2.57421875" style="0" customWidth="1"/>
    <col min="6" max="6" width="8.421875" style="0" bestFit="1" customWidth="1"/>
    <col min="7" max="7" width="2.421875" style="0" customWidth="1"/>
    <col min="8" max="8" width="10.421875" style="0" customWidth="1"/>
  </cols>
  <sheetData>
    <row r="1" spans="1:8" ht="51">
      <c r="A1" s="7" t="s">
        <v>156</v>
      </c>
      <c r="B1" s="8" t="s">
        <v>172</v>
      </c>
      <c r="C1" s="9" t="s">
        <v>173</v>
      </c>
      <c r="D1" s="9" t="s">
        <v>174</v>
      </c>
      <c r="E1" s="9"/>
      <c r="F1" s="5" t="s">
        <v>177</v>
      </c>
      <c r="G1" s="5" t="s">
        <v>176</v>
      </c>
      <c r="H1" s="6" t="s">
        <v>178</v>
      </c>
    </row>
    <row r="2" spans="1:8" ht="12.75" customHeight="1">
      <c r="A2" t="s">
        <v>0</v>
      </c>
      <c r="B2">
        <v>1</v>
      </c>
      <c r="C2" s="10">
        <v>11</v>
      </c>
      <c r="D2" s="11">
        <f aca="true" t="shared" si="0" ref="D2:D33">B2-C2</f>
        <v>-10</v>
      </c>
      <c r="E2" s="11"/>
      <c r="F2" s="12">
        <f aca="true" t="shared" si="1" ref="F2:F33">IF(C2=0,B2,IF(D2&lt;=0,1,ROUND(B2/C2,0)))</f>
        <v>1</v>
      </c>
      <c r="G2" s="13" t="s">
        <v>175</v>
      </c>
      <c r="H2" s="14">
        <f aca="true" t="shared" si="2" ref="H2:H33">IF(D2&gt;0,1,ROUND(C2/B2,0))</f>
        <v>11</v>
      </c>
    </row>
    <row r="3" spans="1:8" ht="12.75" customHeight="1">
      <c r="A3" t="s">
        <v>1</v>
      </c>
      <c r="B3">
        <v>128</v>
      </c>
      <c r="C3" s="15">
        <v>27</v>
      </c>
      <c r="D3" s="11">
        <f t="shared" si="0"/>
        <v>101</v>
      </c>
      <c r="E3" s="11"/>
      <c r="F3" s="12">
        <f t="shared" si="1"/>
        <v>5</v>
      </c>
      <c r="G3" s="13" t="s">
        <v>175</v>
      </c>
      <c r="H3" s="14">
        <f t="shared" si="2"/>
        <v>1</v>
      </c>
    </row>
    <row r="4" spans="1:8" ht="12.75" customHeight="1">
      <c r="A4" t="s">
        <v>91</v>
      </c>
      <c r="B4">
        <v>375</v>
      </c>
      <c r="C4">
        <v>1</v>
      </c>
      <c r="D4" s="11">
        <f t="shared" si="0"/>
        <v>374</v>
      </c>
      <c r="E4" s="11"/>
      <c r="F4" s="12">
        <f t="shared" si="1"/>
        <v>375</v>
      </c>
      <c r="G4" s="13" t="s">
        <v>175</v>
      </c>
      <c r="H4" s="14">
        <f t="shared" si="2"/>
        <v>1</v>
      </c>
    </row>
    <row r="5" spans="1:8" ht="12.75" customHeight="1">
      <c r="A5" t="s">
        <v>5</v>
      </c>
      <c r="B5">
        <v>42</v>
      </c>
      <c r="C5" s="10">
        <v>1</v>
      </c>
      <c r="D5" s="11">
        <f t="shared" si="0"/>
        <v>41</v>
      </c>
      <c r="E5" s="11"/>
      <c r="F5" s="12">
        <f t="shared" si="1"/>
        <v>42</v>
      </c>
      <c r="G5" s="13" t="s">
        <v>175</v>
      </c>
      <c r="H5" s="14">
        <f t="shared" si="2"/>
        <v>1</v>
      </c>
    </row>
    <row r="6" spans="1:8" ht="12.75" customHeight="1">
      <c r="A6" t="s">
        <v>92</v>
      </c>
      <c r="B6">
        <v>85</v>
      </c>
      <c r="C6" s="11">
        <v>0</v>
      </c>
      <c r="D6" s="11">
        <f t="shared" si="0"/>
        <v>85</v>
      </c>
      <c r="E6" s="11"/>
      <c r="F6" s="12">
        <f t="shared" si="1"/>
        <v>85</v>
      </c>
      <c r="G6" s="13" t="s">
        <v>175</v>
      </c>
      <c r="H6" s="14">
        <f t="shared" si="2"/>
        <v>1</v>
      </c>
    </row>
    <row r="7" spans="1:8" ht="12.75" customHeight="1">
      <c r="A7" t="s">
        <v>8</v>
      </c>
      <c r="B7">
        <v>12</v>
      </c>
      <c r="C7" s="10">
        <v>12</v>
      </c>
      <c r="D7" s="11">
        <f t="shared" si="0"/>
        <v>0</v>
      </c>
      <c r="E7" s="11"/>
      <c r="F7" s="12">
        <f t="shared" si="1"/>
        <v>1</v>
      </c>
      <c r="G7" s="13" t="s">
        <v>175</v>
      </c>
      <c r="H7" s="14">
        <f t="shared" si="2"/>
        <v>1</v>
      </c>
    </row>
    <row r="8" spans="1:8" ht="12.75" customHeight="1">
      <c r="A8" t="s">
        <v>9</v>
      </c>
      <c r="B8">
        <v>27</v>
      </c>
      <c r="C8" s="15">
        <v>0</v>
      </c>
      <c r="D8" s="11">
        <f t="shared" si="0"/>
        <v>27</v>
      </c>
      <c r="E8" s="11"/>
      <c r="F8" s="12">
        <f t="shared" si="1"/>
        <v>27</v>
      </c>
      <c r="G8" s="13" t="s">
        <v>175</v>
      </c>
      <c r="H8" s="14">
        <f t="shared" si="2"/>
        <v>1</v>
      </c>
    </row>
    <row r="9" spans="1:8" ht="12.75" customHeight="1">
      <c r="A9" t="s">
        <v>205</v>
      </c>
      <c r="B9">
        <v>3</v>
      </c>
      <c r="C9" s="11">
        <v>0</v>
      </c>
      <c r="D9" s="11">
        <f t="shared" si="0"/>
        <v>3</v>
      </c>
      <c r="E9" s="11"/>
      <c r="F9" s="12">
        <f t="shared" si="1"/>
        <v>3</v>
      </c>
      <c r="G9" s="13" t="s">
        <v>175</v>
      </c>
      <c r="H9" s="14">
        <f t="shared" si="2"/>
        <v>1</v>
      </c>
    </row>
    <row r="10" spans="1:8" ht="12.75" customHeight="1">
      <c r="A10" t="s">
        <v>10</v>
      </c>
      <c r="B10">
        <v>61</v>
      </c>
      <c r="C10" s="10">
        <v>529</v>
      </c>
      <c r="D10" s="11">
        <f t="shared" si="0"/>
        <v>-468</v>
      </c>
      <c r="E10" s="11"/>
      <c r="F10" s="12">
        <f t="shared" si="1"/>
        <v>1</v>
      </c>
      <c r="G10" s="13" t="s">
        <v>175</v>
      </c>
      <c r="H10" s="14">
        <f t="shared" si="2"/>
        <v>9</v>
      </c>
    </row>
    <row r="11" spans="1:8" ht="12.75" customHeight="1">
      <c r="A11" t="s">
        <v>11</v>
      </c>
      <c r="B11">
        <v>138</v>
      </c>
      <c r="C11" s="10">
        <v>30</v>
      </c>
      <c r="D11" s="11">
        <f t="shared" si="0"/>
        <v>108</v>
      </c>
      <c r="E11" s="11"/>
      <c r="F11" s="12">
        <f t="shared" si="1"/>
        <v>5</v>
      </c>
      <c r="G11" s="13" t="s">
        <v>175</v>
      </c>
      <c r="H11" s="14">
        <f t="shared" si="2"/>
        <v>1</v>
      </c>
    </row>
    <row r="12" spans="1:8" ht="12.75" customHeight="1">
      <c r="A12" t="s">
        <v>12</v>
      </c>
      <c r="B12">
        <v>75</v>
      </c>
      <c r="C12" s="10">
        <v>71</v>
      </c>
      <c r="D12" s="11">
        <f t="shared" si="0"/>
        <v>4</v>
      </c>
      <c r="E12" s="11"/>
      <c r="F12" s="12">
        <f t="shared" si="1"/>
        <v>1</v>
      </c>
      <c r="G12" s="13" t="s">
        <v>175</v>
      </c>
      <c r="H12" s="14">
        <f t="shared" si="2"/>
        <v>1</v>
      </c>
    </row>
    <row r="13" spans="1:8" ht="12.75" customHeight="1">
      <c r="A13" t="s">
        <v>13</v>
      </c>
      <c r="B13">
        <v>11</v>
      </c>
      <c r="C13" s="15">
        <v>64</v>
      </c>
      <c r="D13" s="11">
        <f t="shared" si="0"/>
        <v>-53</v>
      </c>
      <c r="E13" s="11"/>
      <c r="F13" s="12">
        <f t="shared" si="1"/>
        <v>1</v>
      </c>
      <c r="G13" s="13" t="s">
        <v>175</v>
      </c>
      <c r="H13" s="14">
        <f t="shared" si="2"/>
        <v>6</v>
      </c>
    </row>
    <row r="14" spans="1:8" ht="12.75" customHeight="1">
      <c r="A14" t="s">
        <v>93</v>
      </c>
      <c r="B14">
        <v>17</v>
      </c>
      <c r="C14" s="15">
        <v>0</v>
      </c>
      <c r="D14" s="11">
        <f t="shared" si="0"/>
        <v>17</v>
      </c>
      <c r="E14" s="11"/>
      <c r="F14" s="12">
        <f t="shared" si="1"/>
        <v>17</v>
      </c>
      <c r="G14" s="13" t="s">
        <v>175</v>
      </c>
      <c r="H14" s="14">
        <f t="shared" si="2"/>
        <v>1</v>
      </c>
    </row>
    <row r="15" spans="1:8" ht="12.75" customHeight="1">
      <c r="A15" t="s">
        <v>94</v>
      </c>
      <c r="B15">
        <v>12</v>
      </c>
      <c r="C15" s="10">
        <v>0</v>
      </c>
      <c r="D15" s="11">
        <f t="shared" si="0"/>
        <v>12</v>
      </c>
      <c r="E15" s="11"/>
      <c r="F15" s="12">
        <f t="shared" si="1"/>
        <v>12</v>
      </c>
      <c r="G15" s="13" t="s">
        <v>175</v>
      </c>
      <c r="H15" s="14">
        <f t="shared" si="2"/>
        <v>1</v>
      </c>
    </row>
    <row r="16" spans="1:8" ht="12.75" customHeight="1">
      <c r="A16" t="s">
        <v>18</v>
      </c>
      <c r="B16">
        <v>229</v>
      </c>
      <c r="C16" s="10">
        <v>3</v>
      </c>
      <c r="D16" s="11">
        <f t="shared" si="0"/>
        <v>226</v>
      </c>
      <c r="E16" s="11"/>
      <c r="F16" s="12">
        <f t="shared" si="1"/>
        <v>76</v>
      </c>
      <c r="G16" s="13" t="s">
        <v>175</v>
      </c>
      <c r="H16" s="14">
        <f t="shared" si="2"/>
        <v>1</v>
      </c>
    </row>
    <row r="17" spans="1:8" ht="12.75" customHeight="1">
      <c r="A17" t="s">
        <v>95</v>
      </c>
      <c r="B17">
        <v>87</v>
      </c>
      <c r="C17" s="10">
        <v>1</v>
      </c>
      <c r="D17" s="11">
        <f t="shared" si="0"/>
        <v>86</v>
      </c>
      <c r="E17" s="11"/>
      <c r="F17" s="12">
        <f t="shared" si="1"/>
        <v>87</v>
      </c>
      <c r="G17" s="13" t="s">
        <v>175</v>
      </c>
      <c r="H17" s="14">
        <f t="shared" si="2"/>
        <v>1</v>
      </c>
    </row>
    <row r="18" spans="1:8" ht="12.75" customHeight="1">
      <c r="A18" t="s">
        <v>206</v>
      </c>
      <c r="B18">
        <v>1</v>
      </c>
      <c r="C18" s="10">
        <v>0</v>
      </c>
      <c r="D18" s="11">
        <f t="shared" si="0"/>
        <v>1</v>
      </c>
      <c r="E18" s="11"/>
      <c r="F18" s="12">
        <f t="shared" si="1"/>
        <v>1</v>
      </c>
      <c r="G18" s="13" t="s">
        <v>175</v>
      </c>
      <c r="H18" s="14">
        <f t="shared" si="2"/>
        <v>1</v>
      </c>
    </row>
    <row r="19" spans="1:8" ht="12.75" customHeight="1">
      <c r="A19" t="s">
        <v>96</v>
      </c>
      <c r="B19">
        <v>27</v>
      </c>
      <c r="C19" s="15">
        <v>0</v>
      </c>
      <c r="D19" s="11">
        <f t="shared" si="0"/>
        <v>27</v>
      </c>
      <c r="E19" s="11"/>
      <c r="F19" s="12">
        <f t="shared" si="1"/>
        <v>27</v>
      </c>
      <c r="G19" s="13" t="s">
        <v>175</v>
      </c>
      <c r="H19" s="14">
        <f t="shared" si="2"/>
        <v>1</v>
      </c>
    </row>
    <row r="20" spans="1:8" ht="12.75" customHeight="1">
      <c r="A20" t="s">
        <v>25</v>
      </c>
      <c r="B20">
        <v>8</v>
      </c>
      <c r="C20" s="15">
        <v>1</v>
      </c>
      <c r="D20" s="11">
        <f t="shared" si="0"/>
        <v>7</v>
      </c>
      <c r="E20" s="11"/>
      <c r="F20" s="12">
        <f t="shared" si="1"/>
        <v>8</v>
      </c>
      <c r="G20" s="13" t="s">
        <v>175</v>
      </c>
      <c r="H20" s="14">
        <f t="shared" si="2"/>
        <v>1</v>
      </c>
    </row>
    <row r="21" spans="1:8" ht="12.75" customHeight="1">
      <c r="A21" t="s">
        <v>26</v>
      </c>
      <c r="B21">
        <v>34</v>
      </c>
      <c r="C21" s="10">
        <v>3</v>
      </c>
      <c r="D21" s="11">
        <f t="shared" si="0"/>
        <v>31</v>
      </c>
      <c r="E21" s="11"/>
      <c r="F21" s="12">
        <f t="shared" si="1"/>
        <v>11</v>
      </c>
      <c r="G21" s="13" t="s">
        <v>175</v>
      </c>
      <c r="H21" s="14">
        <f t="shared" si="2"/>
        <v>1</v>
      </c>
    </row>
    <row r="22" spans="1:8" ht="12.75" customHeight="1">
      <c r="A22" t="s">
        <v>29</v>
      </c>
      <c r="B22">
        <v>74</v>
      </c>
      <c r="C22" s="15">
        <v>169</v>
      </c>
      <c r="D22" s="11">
        <f t="shared" si="0"/>
        <v>-95</v>
      </c>
      <c r="E22" s="11"/>
      <c r="F22" s="12">
        <f t="shared" si="1"/>
        <v>1</v>
      </c>
      <c r="G22" s="13" t="s">
        <v>175</v>
      </c>
      <c r="H22" s="14">
        <f t="shared" si="2"/>
        <v>2</v>
      </c>
    </row>
    <row r="23" spans="1:8" ht="12.75" customHeight="1">
      <c r="A23" t="s">
        <v>30</v>
      </c>
      <c r="B23">
        <v>6</v>
      </c>
      <c r="C23" s="10">
        <v>2</v>
      </c>
      <c r="D23" s="11">
        <f t="shared" si="0"/>
        <v>4</v>
      </c>
      <c r="E23" s="11"/>
      <c r="F23" s="12">
        <f t="shared" si="1"/>
        <v>3</v>
      </c>
      <c r="G23" s="13" t="s">
        <v>175</v>
      </c>
      <c r="H23" s="14">
        <f t="shared" si="2"/>
        <v>1</v>
      </c>
    </row>
    <row r="24" spans="1:8" ht="12.75" customHeight="1">
      <c r="A24" t="s">
        <v>31</v>
      </c>
      <c r="B24">
        <v>408</v>
      </c>
      <c r="C24" s="15">
        <v>12</v>
      </c>
      <c r="D24" s="11">
        <f t="shared" si="0"/>
        <v>396</v>
      </c>
      <c r="E24" s="11"/>
      <c r="F24" s="12">
        <f t="shared" si="1"/>
        <v>34</v>
      </c>
      <c r="G24" s="13" t="s">
        <v>175</v>
      </c>
      <c r="H24" s="14">
        <f t="shared" si="2"/>
        <v>1</v>
      </c>
    </row>
    <row r="25" spans="1:8" ht="12.75" customHeight="1">
      <c r="A25" t="s">
        <v>32</v>
      </c>
      <c r="B25">
        <v>148</v>
      </c>
      <c r="C25" s="10">
        <v>6</v>
      </c>
      <c r="D25" s="11">
        <f t="shared" si="0"/>
        <v>142</v>
      </c>
      <c r="E25" s="11"/>
      <c r="F25" s="12">
        <f t="shared" si="1"/>
        <v>25</v>
      </c>
      <c r="G25" s="13" t="s">
        <v>175</v>
      </c>
      <c r="H25" s="14">
        <f t="shared" si="2"/>
        <v>1</v>
      </c>
    </row>
    <row r="26" spans="1:8" ht="12.75" customHeight="1">
      <c r="A26" t="s">
        <v>97</v>
      </c>
      <c r="B26">
        <v>3</v>
      </c>
      <c r="C26" s="15">
        <v>0</v>
      </c>
      <c r="D26" s="11">
        <f t="shared" si="0"/>
        <v>3</v>
      </c>
      <c r="E26" s="11"/>
      <c r="F26" s="12">
        <f t="shared" si="1"/>
        <v>3</v>
      </c>
      <c r="G26" s="13" t="s">
        <v>175</v>
      </c>
      <c r="H26" s="14">
        <f t="shared" si="2"/>
        <v>1</v>
      </c>
    </row>
    <row r="27" spans="1:8" ht="12.75" customHeight="1">
      <c r="A27" t="s">
        <v>34</v>
      </c>
      <c r="B27">
        <v>5</v>
      </c>
      <c r="C27" s="10">
        <v>2</v>
      </c>
      <c r="D27" s="11">
        <f t="shared" si="0"/>
        <v>3</v>
      </c>
      <c r="E27" s="11"/>
      <c r="F27" s="12">
        <f t="shared" si="1"/>
        <v>3</v>
      </c>
      <c r="G27" s="13" t="s">
        <v>175</v>
      </c>
      <c r="H27" s="14">
        <f t="shared" si="2"/>
        <v>1</v>
      </c>
    </row>
    <row r="28" spans="1:8" ht="12.75" customHeight="1">
      <c r="A28" t="s">
        <v>98</v>
      </c>
      <c r="B28">
        <v>13</v>
      </c>
      <c r="C28" s="15">
        <v>73</v>
      </c>
      <c r="D28" s="11">
        <f t="shared" si="0"/>
        <v>-60</v>
      </c>
      <c r="E28" s="11"/>
      <c r="F28" s="12">
        <f t="shared" si="1"/>
        <v>1</v>
      </c>
      <c r="G28" s="13" t="s">
        <v>175</v>
      </c>
      <c r="H28" s="14">
        <f t="shared" si="2"/>
        <v>6</v>
      </c>
    </row>
    <row r="29" spans="1:8" ht="12.75" customHeight="1">
      <c r="A29" t="s">
        <v>35</v>
      </c>
      <c r="B29">
        <v>79</v>
      </c>
      <c r="C29" s="10">
        <v>6</v>
      </c>
      <c r="D29" s="11">
        <f t="shared" si="0"/>
        <v>73</v>
      </c>
      <c r="E29" s="11"/>
      <c r="F29" s="12">
        <f t="shared" si="1"/>
        <v>13</v>
      </c>
      <c r="G29" s="13" t="s">
        <v>175</v>
      </c>
      <c r="H29" s="14">
        <f t="shared" si="2"/>
        <v>1</v>
      </c>
    </row>
    <row r="30" spans="1:8" ht="12.75" customHeight="1">
      <c r="A30" t="s">
        <v>38</v>
      </c>
      <c r="B30">
        <v>48</v>
      </c>
      <c r="C30" s="10">
        <v>86</v>
      </c>
      <c r="D30" s="11">
        <f t="shared" si="0"/>
        <v>-38</v>
      </c>
      <c r="E30" s="11"/>
      <c r="F30" s="12">
        <f t="shared" si="1"/>
        <v>1</v>
      </c>
      <c r="G30" s="13" t="s">
        <v>175</v>
      </c>
      <c r="H30" s="14">
        <f t="shared" si="2"/>
        <v>2</v>
      </c>
    </row>
    <row r="31" spans="1:8" ht="12.75" customHeight="1">
      <c r="A31" t="s">
        <v>41</v>
      </c>
      <c r="B31">
        <v>18</v>
      </c>
      <c r="C31" s="10">
        <v>14</v>
      </c>
      <c r="D31" s="11">
        <f t="shared" si="0"/>
        <v>4</v>
      </c>
      <c r="E31" s="11"/>
      <c r="F31" s="12">
        <f t="shared" si="1"/>
        <v>1</v>
      </c>
      <c r="G31" s="13" t="s">
        <v>175</v>
      </c>
      <c r="H31" s="14">
        <f t="shared" si="2"/>
        <v>1</v>
      </c>
    </row>
    <row r="32" spans="1:8" ht="12.75" customHeight="1">
      <c r="A32" t="s">
        <v>44</v>
      </c>
      <c r="B32">
        <v>23</v>
      </c>
      <c r="C32" s="15">
        <v>12</v>
      </c>
      <c r="D32" s="11">
        <f t="shared" si="0"/>
        <v>11</v>
      </c>
      <c r="E32" s="11"/>
      <c r="F32" s="12">
        <f t="shared" si="1"/>
        <v>2</v>
      </c>
      <c r="G32" s="13" t="s">
        <v>175</v>
      </c>
      <c r="H32" s="14">
        <f t="shared" si="2"/>
        <v>1</v>
      </c>
    </row>
    <row r="33" spans="1:8" ht="12.75" customHeight="1">
      <c r="A33" t="s">
        <v>45</v>
      </c>
      <c r="B33">
        <v>7</v>
      </c>
      <c r="C33" s="15">
        <v>1</v>
      </c>
      <c r="D33" s="11">
        <f t="shared" si="0"/>
        <v>6</v>
      </c>
      <c r="E33" s="11"/>
      <c r="F33" s="12">
        <f t="shared" si="1"/>
        <v>7</v>
      </c>
      <c r="G33" s="13" t="s">
        <v>175</v>
      </c>
      <c r="H33" s="14">
        <f t="shared" si="2"/>
        <v>1</v>
      </c>
    </row>
    <row r="34" spans="1:8" ht="12.75" customHeight="1">
      <c r="A34" t="s">
        <v>46</v>
      </c>
      <c r="B34">
        <v>54</v>
      </c>
      <c r="C34" s="10">
        <v>2</v>
      </c>
      <c r="D34" s="11">
        <f aca="true" t="shared" si="3" ref="D34:D65">B34-C34</f>
        <v>52</v>
      </c>
      <c r="E34" s="11"/>
      <c r="F34" s="12">
        <f aca="true" t="shared" si="4" ref="F34:F69">IF(C34=0,B34,IF(D34&lt;=0,1,ROUND(B34/C34,0)))</f>
        <v>27</v>
      </c>
      <c r="G34" s="13" t="s">
        <v>175</v>
      </c>
      <c r="H34" s="14">
        <f aca="true" t="shared" si="5" ref="H34:H69">IF(D34&gt;0,1,ROUND(C34/B34,0))</f>
        <v>1</v>
      </c>
    </row>
    <row r="35" spans="1:8" ht="12.75" customHeight="1">
      <c r="A35" t="s">
        <v>99</v>
      </c>
      <c r="B35">
        <v>1</v>
      </c>
      <c r="C35" s="10">
        <v>0</v>
      </c>
      <c r="D35" s="11">
        <f t="shared" si="3"/>
        <v>1</v>
      </c>
      <c r="E35" s="11"/>
      <c r="F35" s="12">
        <f t="shared" si="4"/>
        <v>1</v>
      </c>
      <c r="G35" s="13" t="s">
        <v>175</v>
      </c>
      <c r="H35" s="14">
        <f t="shared" si="5"/>
        <v>1</v>
      </c>
    </row>
    <row r="36" spans="1:8" ht="12.75" customHeight="1">
      <c r="A36" t="s">
        <v>47</v>
      </c>
      <c r="B36">
        <v>180</v>
      </c>
      <c r="C36" s="10">
        <v>13</v>
      </c>
      <c r="D36" s="11">
        <f t="shared" si="3"/>
        <v>167</v>
      </c>
      <c r="E36" s="11"/>
      <c r="F36" s="12">
        <f t="shared" si="4"/>
        <v>14</v>
      </c>
      <c r="G36" s="13" t="s">
        <v>175</v>
      </c>
      <c r="H36" s="14">
        <f t="shared" si="5"/>
        <v>1</v>
      </c>
    </row>
    <row r="37" spans="1:8" ht="12.75" customHeight="1">
      <c r="A37" t="s">
        <v>48</v>
      </c>
      <c r="B37">
        <v>55</v>
      </c>
      <c r="C37" s="10">
        <v>1</v>
      </c>
      <c r="D37" s="11">
        <f t="shared" si="3"/>
        <v>54</v>
      </c>
      <c r="E37" s="11"/>
      <c r="F37" s="12">
        <f t="shared" si="4"/>
        <v>55</v>
      </c>
      <c r="G37" s="13" t="s">
        <v>175</v>
      </c>
      <c r="H37" s="14">
        <f t="shared" si="5"/>
        <v>1</v>
      </c>
    </row>
    <row r="38" spans="1:8" ht="12.75" customHeight="1">
      <c r="A38" t="s">
        <v>199</v>
      </c>
      <c r="B38">
        <v>10</v>
      </c>
      <c r="C38" s="10">
        <v>128</v>
      </c>
      <c r="D38" s="11">
        <f t="shared" si="3"/>
        <v>-118</v>
      </c>
      <c r="E38" s="11"/>
      <c r="F38" s="12">
        <f t="shared" si="4"/>
        <v>1</v>
      </c>
      <c r="G38" s="13" t="s">
        <v>175</v>
      </c>
      <c r="H38" s="14">
        <f t="shared" si="5"/>
        <v>13</v>
      </c>
    </row>
    <row r="39" spans="1:8" ht="12.75" customHeight="1">
      <c r="A39" t="s">
        <v>100</v>
      </c>
      <c r="B39">
        <v>14</v>
      </c>
      <c r="C39" s="15">
        <v>0</v>
      </c>
      <c r="D39" s="11">
        <f t="shared" si="3"/>
        <v>14</v>
      </c>
      <c r="E39" s="11"/>
      <c r="F39" s="12">
        <f t="shared" si="4"/>
        <v>14</v>
      </c>
      <c r="G39" s="13" t="s">
        <v>175</v>
      </c>
      <c r="H39" s="14">
        <f t="shared" si="5"/>
        <v>1</v>
      </c>
    </row>
    <row r="40" spans="1:8" ht="12.75" customHeight="1">
      <c r="A40" t="s">
        <v>50</v>
      </c>
      <c r="B40">
        <v>2</v>
      </c>
      <c r="C40" s="15">
        <v>0</v>
      </c>
      <c r="D40" s="11">
        <f t="shared" si="3"/>
        <v>2</v>
      </c>
      <c r="E40" s="11"/>
      <c r="F40" s="12">
        <f t="shared" si="4"/>
        <v>2</v>
      </c>
      <c r="G40" s="13" t="s">
        <v>175</v>
      </c>
      <c r="H40" s="14">
        <f t="shared" si="5"/>
        <v>1</v>
      </c>
    </row>
    <row r="41" spans="1:8" ht="12.75" customHeight="1">
      <c r="A41" t="s">
        <v>51</v>
      </c>
      <c r="B41">
        <v>121</v>
      </c>
      <c r="C41" s="10">
        <v>22</v>
      </c>
      <c r="D41" s="11">
        <f t="shared" si="3"/>
        <v>99</v>
      </c>
      <c r="E41" s="11"/>
      <c r="F41" s="12">
        <f t="shared" si="4"/>
        <v>6</v>
      </c>
      <c r="G41" s="13" t="s">
        <v>175</v>
      </c>
      <c r="H41" s="14">
        <f t="shared" si="5"/>
        <v>1</v>
      </c>
    </row>
    <row r="42" spans="1:8" ht="12.75" customHeight="1">
      <c r="A42" t="s">
        <v>52</v>
      </c>
      <c r="B42">
        <v>51</v>
      </c>
      <c r="C42" s="10">
        <v>3</v>
      </c>
      <c r="D42" s="11">
        <f t="shared" si="3"/>
        <v>48</v>
      </c>
      <c r="E42" s="11"/>
      <c r="F42" s="12">
        <f t="shared" si="4"/>
        <v>17</v>
      </c>
      <c r="G42" s="13" t="s">
        <v>175</v>
      </c>
      <c r="H42" s="14">
        <f t="shared" si="5"/>
        <v>1</v>
      </c>
    </row>
    <row r="43" spans="1:8" ht="12.75" customHeight="1">
      <c r="A43" t="s">
        <v>54</v>
      </c>
      <c r="B43">
        <v>46</v>
      </c>
      <c r="C43" s="15">
        <v>83</v>
      </c>
      <c r="D43" s="11">
        <f t="shared" si="3"/>
        <v>-37</v>
      </c>
      <c r="E43" s="11"/>
      <c r="F43" s="12">
        <f t="shared" si="4"/>
        <v>1</v>
      </c>
      <c r="G43" s="13" t="s">
        <v>175</v>
      </c>
      <c r="H43" s="14">
        <f t="shared" si="5"/>
        <v>2</v>
      </c>
    </row>
    <row r="44" spans="1:8" ht="12.75" customHeight="1">
      <c r="A44" t="s">
        <v>101</v>
      </c>
      <c r="B44">
        <v>3</v>
      </c>
      <c r="C44" s="15">
        <v>0</v>
      </c>
      <c r="D44" s="11">
        <f t="shared" si="3"/>
        <v>3</v>
      </c>
      <c r="E44" s="11"/>
      <c r="F44" s="12">
        <f t="shared" si="4"/>
        <v>3</v>
      </c>
      <c r="G44" s="13" t="s">
        <v>175</v>
      </c>
      <c r="H44" s="14">
        <f t="shared" si="5"/>
        <v>1</v>
      </c>
    </row>
    <row r="45" spans="1:8" ht="12.75" customHeight="1">
      <c r="A45" t="s">
        <v>102</v>
      </c>
      <c r="B45">
        <v>4</v>
      </c>
      <c r="C45" s="10">
        <v>0</v>
      </c>
      <c r="D45" s="11">
        <f t="shared" si="3"/>
        <v>4</v>
      </c>
      <c r="E45" s="11"/>
      <c r="F45" s="12">
        <f t="shared" si="4"/>
        <v>4</v>
      </c>
      <c r="G45" s="13" t="s">
        <v>175</v>
      </c>
      <c r="H45" s="14">
        <f t="shared" si="5"/>
        <v>1</v>
      </c>
    </row>
    <row r="46" spans="1:8" ht="12.75" customHeight="1">
      <c r="A46" t="s">
        <v>103</v>
      </c>
      <c r="B46">
        <v>1</v>
      </c>
      <c r="C46" s="10">
        <v>0</v>
      </c>
      <c r="D46" s="11">
        <f t="shared" si="3"/>
        <v>1</v>
      </c>
      <c r="E46" s="11"/>
      <c r="F46" s="12">
        <f t="shared" si="4"/>
        <v>1</v>
      </c>
      <c r="G46" s="13" t="s">
        <v>175</v>
      </c>
      <c r="H46" s="14">
        <f t="shared" si="5"/>
        <v>1</v>
      </c>
    </row>
    <row r="47" spans="1:8" ht="12.75" customHeight="1">
      <c r="A47" t="s">
        <v>56</v>
      </c>
      <c r="B47">
        <v>16</v>
      </c>
      <c r="C47" s="10">
        <v>1</v>
      </c>
      <c r="D47" s="11">
        <f t="shared" si="3"/>
        <v>15</v>
      </c>
      <c r="E47" s="11"/>
      <c r="F47" s="12">
        <f t="shared" si="4"/>
        <v>16</v>
      </c>
      <c r="G47" s="13" t="s">
        <v>175</v>
      </c>
      <c r="H47" s="14">
        <f t="shared" si="5"/>
        <v>1</v>
      </c>
    </row>
    <row r="48" spans="1:8" ht="12.75" customHeight="1">
      <c r="A48" t="s">
        <v>57</v>
      </c>
      <c r="B48">
        <v>7</v>
      </c>
      <c r="C48" s="10">
        <v>0</v>
      </c>
      <c r="D48" s="11">
        <f t="shared" si="3"/>
        <v>7</v>
      </c>
      <c r="E48" s="11"/>
      <c r="F48" s="12">
        <f t="shared" si="4"/>
        <v>7</v>
      </c>
      <c r="G48" s="13" t="s">
        <v>175</v>
      </c>
      <c r="H48" s="14">
        <f t="shared" si="5"/>
        <v>1</v>
      </c>
    </row>
    <row r="49" spans="1:8" ht="12.75" customHeight="1">
      <c r="A49" t="s">
        <v>104</v>
      </c>
      <c r="B49">
        <v>9</v>
      </c>
      <c r="C49" s="10">
        <v>0</v>
      </c>
      <c r="D49" s="11">
        <f t="shared" si="3"/>
        <v>9</v>
      </c>
      <c r="E49" s="11"/>
      <c r="F49" s="12">
        <f t="shared" si="4"/>
        <v>9</v>
      </c>
      <c r="G49" s="13" t="s">
        <v>175</v>
      </c>
      <c r="H49" s="14">
        <f t="shared" si="5"/>
        <v>1</v>
      </c>
    </row>
    <row r="50" spans="1:8" ht="12.75" customHeight="1">
      <c r="A50" t="s">
        <v>59</v>
      </c>
      <c r="B50">
        <v>2</v>
      </c>
      <c r="C50" s="10">
        <v>1</v>
      </c>
      <c r="D50" s="11">
        <f t="shared" si="3"/>
        <v>1</v>
      </c>
      <c r="E50" s="11"/>
      <c r="F50" s="12">
        <f t="shared" si="4"/>
        <v>2</v>
      </c>
      <c r="G50" s="13" t="s">
        <v>175</v>
      </c>
      <c r="H50" s="14">
        <f t="shared" si="5"/>
        <v>1</v>
      </c>
    </row>
    <row r="51" spans="1:8" ht="12.75" customHeight="1">
      <c r="A51" t="s">
        <v>105</v>
      </c>
      <c r="B51">
        <v>29</v>
      </c>
      <c r="C51" s="10">
        <v>0</v>
      </c>
      <c r="D51" s="11">
        <f t="shared" si="3"/>
        <v>29</v>
      </c>
      <c r="E51" s="11"/>
      <c r="F51" s="12">
        <f t="shared" si="4"/>
        <v>29</v>
      </c>
      <c r="G51" s="13" t="s">
        <v>175</v>
      </c>
      <c r="H51" s="14">
        <f t="shared" si="5"/>
        <v>1</v>
      </c>
    </row>
    <row r="52" spans="1:8" ht="12.75" customHeight="1">
      <c r="A52" t="s">
        <v>106</v>
      </c>
      <c r="B52">
        <v>84</v>
      </c>
      <c r="C52" s="10">
        <v>1</v>
      </c>
      <c r="D52" s="11">
        <f t="shared" si="3"/>
        <v>83</v>
      </c>
      <c r="E52" s="11"/>
      <c r="F52" s="12">
        <f t="shared" si="4"/>
        <v>84</v>
      </c>
      <c r="G52" s="13" t="s">
        <v>175</v>
      </c>
      <c r="H52" s="14">
        <f t="shared" si="5"/>
        <v>1</v>
      </c>
    </row>
    <row r="53" spans="1:8" ht="12.75">
      <c r="A53" t="s">
        <v>107</v>
      </c>
      <c r="B53">
        <v>16</v>
      </c>
      <c r="C53" s="10">
        <v>0</v>
      </c>
      <c r="D53" s="16">
        <f t="shared" si="3"/>
        <v>16</v>
      </c>
      <c r="F53" s="17">
        <f t="shared" si="4"/>
        <v>16</v>
      </c>
      <c r="G53" s="13" t="s">
        <v>175</v>
      </c>
      <c r="H53" s="18">
        <f t="shared" si="5"/>
        <v>1</v>
      </c>
    </row>
    <row r="54" spans="1:8" ht="12.75">
      <c r="A54" t="s">
        <v>108</v>
      </c>
      <c r="B54">
        <v>8</v>
      </c>
      <c r="C54" s="15">
        <v>0</v>
      </c>
      <c r="D54" s="16">
        <f t="shared" si="3"/>
        <v>8</v>
      </c>
      <c r="F54" s="17">
        <f t="shared" si="4"/>
        <v>8</v>
      </c>
      <c r="G54" s="13" t="s">
        <v>175</v>
      </c>
      <c r="H54" s="18">
        <f t="shared" si="5"/>
        <v>1</v>
      </c>
    </row>
    <row r="55" spans="1:8" ht="12.75">
      <c r="A55" t="s">
        <v>109</v>
      </c>
      <c r="B55">
        <v>30</v>
      </c>
      <c r="C55" s="15">
        <v>1</v>
      </c>
      <c r="D55" s="16">
        <f t="shared" si="3"/>
        <v>29</v>
      </c>
      <c r="F55" s="17">
        <f t="shared" si="4"/>
        <v>30</v>
      </c>
      <c r="G55" s="13" t="s">
        <v>175</v>
      </c>
      <c r="H55" s="18">
        <f t="shared" si="5"/>
        <v>1</v>
      </c>
    </row>
    <row r="56" spans="1:8" ht="12.75">
      <c r="A56" t="s">
        <v>62</v>
      </c>
      <c r="B56">
        <v>19</v>
      </c>
      <c r="C56" s="10">
        <v>9</v>
      </c>
      <c r="D56" s="16">
        <f t="shared" si="3"/>
        <v>10</v>
      </c>
      <c r="F56" s="17">
        <f t="shared" si="4"/>
        <v>2</v>
      </c>
      <c r="G56" s="13" t="s">
        <v>175</v>
      </c>
      <c r="H56" s="18">
        <f t="shared" si="5"/>
        <v>1</v>
      </c>
    </row>
    <row r="57" spans="1:8" ht="12.75">
      <c r="A57" t="s">
        <v>110</v>
      </c>
      <c r="B57">
        <v>145</v>
      </c>
      <c r="C57" s="10">
        <v>1</v>
      </c>
      <c r="D57" s="16">
        <f t="shared" si="3"/>
        <v>144</v>
      </c>
      <c r="F57" s="17">
        <f t="shared" si="4"/>
        <v>145</v>
      </c>
      <c r="G57" s="13" t="s">
        <v>175</v>
      </c>
      <c r="H57" s="18">
        <f t="shared" si="5"/>
        <v>1</v>
      </c>
    </row>
    <row r="58" spans="1:8" ht="12.75">
      <c r="A58" t="s">
        <v>111</v>
      </c>
      <c r="B58">
        <v>1</v>
      </c>
      <c r="C58" s="15">
        <v>0</v>
      </c>
      <c r="D58" s="16">
        <f t="shared" si="3"/>
        <v>1</v>
      </c>
      <c r="F58" s="17">
        <f t="shared" si="4"/>
        <v>1</v>
      </c>
      <c r="G58" s="13" t="s">
        <v>175</v>
      </c>
      <c r="H58" s="18">
        <f t="shared" si="5"/>
        <v>1</v>
      </c>
    </row>
    <row r="59" spans="1:8" ht="12.75">
      <c r="A59" t="s">
        <v>65</v>
      </c>
      <c r="B59">
        <v>186</v>
      </c>
      <c r="C59" s="10">
        <v>7</v>
      </c>
      <c r="D59" s="16">
        <f t="shared" si="3"/>
        <v>179</v>
      </c>
      <c r="F59" s="17">
        <f t="shared" si="4"/>
        <v>27</v>
      </c>
      <c r="G59" s="13" t="s">
        <v>175</v>
      </c>
      <c r="H59" s="18">
        <f t="shared" si="5"/>
        <v>1</v>
      </c>
    </row>
    <row r="60" spans="1:8" ht="12.75">
      <c r="A60" t="s">
        <v>66</v>
      </c>
      <c r="B60">
        <v>12</v>
      </c>
      <c r="C60" s="15">
        <v>169</v>
      </c>
      <c r="D60" s="16">
        <f t="shared" si="3"/>
        <v>-157</v>
      </c>
      <c r="F60" s="17">
        <f t="shared" si="4"/>
        <v>1</v>
      </c>
      <c r="G60" s="13" t="s">
        <v>175</v>
      </c>
      <c r="H60" s="18">
        <f t="shared" si="5"/>
        <v>14</v>
      </c>
    </row>
    <row r="61" spans="1:8" ht="12.75">
      <c r="A61" t="s">
        <v>68</v>
      </c>
      <c r="B61">
        <v>24</v>
      </c>
      <c r="C61" s="10">
        <v>30</v>
      </c>
      <c r="D61" s="16">
        <f t="shared" si="3"/>
        <v>-6</v>
      </c>
      <c r="F61" s="17">
        <f t="shared" si="4"/>
        <v>1</v>
      </c>
      <c r="G61" s="13" t="s">
        <v>175</v>
      </c>
      <c r="H61" s="18">
        <f t="shared" si="5"/>
        <v>1</v>
      </c>
    </row>
    <row r="62" spans="1:8" ht="12.75">
      <c r="A62" t="s">
        <v>70</v>
      </c>
      <c r="B62">
        <v>119</v>
      </c>
      <c r="C62" s="15">
        <v>3</v>
      </c>
      <c r="D62" s="16">
        <f t="shared" si="3"/>
        <v>116</v>
      </c>
      <c r="F62" s="17">
        <f t="shared" si="4"/>
        <v>40</v>
      </c>
      <c r="G62" s="13" t="s">
        <v>175</v>
      </c>
      <c r="H62" s="18">
        <f t="shared" si="5"/>
        <v>1</v>
      </c>
    </row>
    <row r="63" spans="1:8" ht="12.75">
      <c r="A63" t="s">
        <v>112</v>
      </c>
      <c r="B63">
        <v>57</v>
      </c>
      <c r="C63" s="10">
        <v>1</v>
      </c>
      <c r="D63" s="16">
        <f t="shared" si="3"/>
        <v>56</v>
      </c>
      <c r="F63" s="17">
        <f t="shared" si="4"/>
        <v>57</v>
      </c>
      <c r="G63" s="13" t="s">
        <v>175</v>
      </c>
      <c r="H63" s="18">
        <f t="shared" si="5"/>
        <v>1</v>
      </c>
    </row>
    <row r="64" spans="1:8" ht="12.75">
      <c r="A64" t="s">
        <v>71</v>
      </c>
      <c r="B64">
        <v>81</v>
      </c>
      <c r="C64" s="10">
        <v>57</v>
      </c>
      <c r="D64" s="16">
        <f t="shared" si="3"/>
        <v>24</v>
      </c>
      <c r="F64" s="17">
        <f t="shared" si="4"/>
        <v>1</v>
      </c>
      <c r="G64" s="13" t="s">
        <v>175</v>
      </c>
      <c r="H64" s="18">
        <f t="shared" si="5"/>
        <v>1</v>
      </c>
    </row>
    <row r="65" spans="1:8" ht="12.75">
      <c r="A65" t="s">
        <v>72</v>
      </c>
      <c r="B65">
        <v>1</v>
      </c>
      <c r="C65" s="15">
        <v>0</v>
      </c>
      <c r="D65" s="16">
        <f t="shared" si="3"/>
        <v>1</v>
      </c>
      <c r="F65" s="17">
        <f t="shared" si="4"/>
        <v>1</v>
      </c>
      <c r="G65" s="13" t="s">
        <v>175</v>
      </c>
      <c r="H65" s="18">
        <f t="shared" si="5"/>
        <v>1</v>
      </c>
    </row>
    <row r="66" spans="1:8" ht="12.75">
      <c r="A66" t="s">
        <v>74</v>
      </c>
      <c r="B66">
        <v>3</v>
      </c>
      <c r="C66" s="15">
        <v>201</v>
      </c>
      <c r="D66" s="16">
        <f>B66-C66</f>
        <v>-198</v>
      </c>
      <c r="F66" s="17">
        <f t="shared" si="4"/>
        <v>1</v>
      </c>
      <c r="G66" s="13" t="s">
        <v>175</v>
      </c>
      <c r="H66" s="18">
        <f t="shared" si="5"/>
        <v>67</v>
      </c>
    </row>
    <row r="67" spans="1:8" ht="12.75">
      <c r="A67" t="s">
        <v>113</v>
      </c>
      <c r="B67">
        <v>27</v>
      </c>
      <c r="C67" s="15">
        <v>0</v>
      </c>
      <c r="D67" s="16">
        <f>B67-C67</f>
        <v>27</v>
      </c>
      <c r="F67" s="17">
        <f t="shared" si="4"/>
        <v>27</v>
      </c>
      <c r="G67" s="13" t="s">
        <v>175</v>
      </c>
      <c r="H67" s="18">
        <f t="shared" si="5"/>
        <v>1</v>
      </c>
    </row>
    <row r="68" spans="1:8" ht="12.75">
      <c r="A68" t="s">
        <v>114</v>
      </c>
      <c r="B68">
        <v>17</v>
      </c>
      <c r="C68" s="10">
        <v>0</v>
      </c>
      <c r="D68" s="16">
        <f>B68-C68</f>
        <v>17</v>
      </c>
      <c r="F68" s="17">
        <f t="shared" si="4"/>
        <v>17</v>
      </c>
      <c r="G68" s="13" t="s">
        <v>175</v>
      </c>
      <c r="H68" s="18">
        <f t="shared" si="5"/>
        <v>1</v>
      </c>
    </row>
    <row r="69" spans="1:8" ht="12.75">
      <c r="A69" t="s">
        <v>115</v>
      </c>
      <c r="B69">
        <v>76</v>
      </c>
      <c r="C69" s="10">
        <v>0</v>
      </c>
      <c r="D69" s="16">
        <f>B69-C69</f>
        <v>76</v>
      </c>
      <c r="F69" s="17">
        <f t="shared" si="4"/>
        <v>76</v>
      </c>
      <c r="G69" s="13" t="s">
        <v>175</v>
      </c>
      <c r="H69" s="18">
        <f t="shared" si="5"/>
        <v>1</v>
      </c>
    </row>
    <row r="70" spans="1:8" ht="12.75">
      <c r="A70" t="s">
        <v>78</v>
      </c>
      <c r="B70">
        <v>299</v>
      </c>
      <c r="C70" s="10">
        <v>0</v>
      </c>
      <c r="D70" s="16">
        <f aca="true" t="shared" si="6" ref="D70:D78">B70-C70</f>
        <v>299</v>
      </c>
      <c r="F70" s="17">
        <f aca="true" t="shared" si="7" ref="F70:F78">IF(C70=0,B70,IF(D70&lt;=0,1,ROUND(B70/C70,0)))</f>
        <v>299</v>
      </c>
      <c r="G70" s="13" t="s">
        <v>175</v>
      </c>
      <c r="H70" s="18">
        <f aca="true" t="shared" si="8" ref="H70:H78">IF(D70&gt;0,1,ROUND(C70/B70,0))</f>
        <v>1</v>
      </c>
    </row>
    <row r="71" spans="1:8" ht="12.75">
      <c r="A71" t="s">
        <v>80</v>
      </c>
      <c r="B71">
        <v>37</v>
      </c>
      <c r="C71" s="10">
        <v>6</v>
      </c>
      <c r="D71" s="16">
        <f t="shared" si="6"/>
        <v>31</v>
      </c>
      <c r="F71" s="17">
        <f t="shared" si="7"/>
        <v>6</v>
      </c>
      <c r="G71" s="13" t="s">
        <v>175</v>
      </c>
      <c r="H71" s="18">
        <f t="shared" si="8"/>
        <v>1</v>
      </c>
    </row>
    <row r="72" spans="1:8" ht="12.75">
      <c r="A72" t="s">
        <v>81</v>
      </c>
      <c r="B72">
        <v>69</v>
      </c>
      <c r="C72" s="10">
        <v>311</v>
      </c>
      <c r="D72" s="16">
        <f t="shared" si="6"/>
        <v>-242</v>
      </c>
      <c r="F72" s="17">
        <f t="shared" si="7"/>
        <v>1</v>
      </c>
      <c r="G72" s="13" t="s">
        <v>175</v>
      </c>
      <c r="H72" s="18">
        <f t="shared" si="8"/>
        <v>5</v>
      </c>
    </row>
    <row r="73" spans="1:8" ht="12.75">
      <c r="A73" t="s">
        <v>116</v>
      </c>
      <c r="B73">
        <v>34</v>
      </c>
      <c r="C73" s="10">
        <v>6</v>
      </c>
      <c r="D73" s="16">
        <f t="shared" si="6"/>
        <v>28</v>
      </c>
      <c r="F73" s="17">
        <f t="shared" si="7"/>
        <v>6</v>
      </c>
      <c r="G73" s="13" t="s">
        <v>175</v>
      </c>
      <c r="H73" s="18">
        <f t="shared" si="8"/>
        <v>1</v>
      </c>
    </row>
    <row r="74" spans="1:8" ht="12.75">
      <c r="A74" t="s">
        <v>88</v>
      </c>
      <c r="B74">
        <v>56</v>
      </c>
      <c r="C74" s="10">
        <v>2</v>
      </c>
      <c r="D74" s="16">
        <f t="shared" si="6"/>
        <v>54</v>
      </c>
      <c r="F74" s="17">
        <f t="shared" si="7"/>
        <v>28</v>
      </c>
      <c r="G74" s="13" t="s">
        <v>175</v>
      </c>
      <c r="H74" s="18">
        <f t="shared" si="8"/>
        <v>1</v>
      </c>
    </row>
    <row r="75" spans="1:8" ht="12.75">
      <c r="A75" t="s">
        <v>89</v>
      </c>
      <c r="B75">
        <v>14</v>
      </c>
      <c r="C75" s="10">
        <v>25</v>
      </c>
      <c r="D75" s="16">
        <f t="shared" si="6"/>
        <v>-11</v>
      </c>
      <c r="F75" s="17">
        <f t="shared" si="7"/>
        <v>1</v>
      </c>
      <c r="G75" s="13" t="s">
        <v>175</v>
      </c>
      <c r="H75" s="18">
        <f t="shared" si="8"/>
        <v>2</v>
      </c>
    </row>
    <row r="76" spans="1:8" ht="12.75">
      <c r="A76" t="s">
        <v>90</v>
      </c>
      <c r="B76">
        <v>254</v>
      </c>
      <c r="C76" s="10">
        <v>8</v>
      </c>
      <c r="D76" s="16">
        <f t="shared" si="6"/>
        <v>246</v>
      </c>
      <c r="F76" s="17">
        <f t="shared" si="7"/>
        <v>32</v>
      </c>
      <c r="G76" s="13" t="s">
        <v>175</v>
      </c>
      <c r="H76" s="18">
        <f t="shared" si="8"/>
        <v>1</v>
      </c>
    </row>
    <row r="78" ht="12.75">
      <c r="A78" t="s">
        <v>179</v>
      </c>
    </row>
    <row r="79" ht="12.75">
      <c r="A79" t="s">
        <v>180</v>
      </c>
    </row>
    <row r="80" ht="12.75">
      <c r="A80" t="s">
        <v>181</v>
      </c>
    </row>
  </sheetData>
  <conditionalFormatting sqref="H2:H76">
    <cfRule type="cellIs" priority="1" dxfId="1" operator="greaterThan" stopIfTrue="1">
      <formula>3</formula>
    </cfRule>
    <cfRule type="cellIs" priority="2" dxfId="2" operator="lessThanOrEqual" stopIfTrue="1">
      <formula>3</formula>
    </cfRule>
  </conditionalFormatting>
  <conditionalFormatting sqref="C2:C76">
    <cfRule type="cellIs" priority="3" dxfId="0" operator="greaterThan" stopIfTrue="1">
      <formula>52</formula>
    </cfRule>
    <cfRule type="cellIs" priority="4" dxfId="2" operator="lessThanOrEqual" stopIfTrue="1">
      <formula>52</formula>
    </cfRule>
  </conditionalFormatting>
  <conditionalFormatting sqref="B2:B69">
    <cfRule type="cellIs" priority="5" dxfId="3" operator="greaterThan" stopIfTrue="1">
      <formula>52</formula>
    </cfRule>
    <cfRule type="cellIs" priority="6" dxfId="2" operator="lessThanOrEqual" stopIfTrue="1">
      <formula>52</formula>
    </cfRule>
  </conditionalFormatting>
  <conditionalFormatting sqref="F2:F76">
    <cfRule type="cellIs" priority="7" dxfId="4" operator="greaterThan" stopIfTrue="1">
      <formula>5</formula>
    </cfRule>
    <cfRule type="cellIs" priority="8" dxfId="2" operator="lessThanOrEqual" stopIfTrue="1">
      <formula>5</formula>
    </cfRule>
  </conditionalFormatting>
  <conditionalFormatting sqref="D2:D76">
    <cfRule type="cellIs" priority="9" dxfId="1" operator="lessThan" stopIfTrue="1">
      <formula>-40</formula>
    </cfRule>
    <cfRule type="cellIs" priority="10" dxfId="5" operator="greaterThanOrEqual" stopIfTrue="1">
      <formula>-40</formula>
    </cfRule>
  </conditionalFormatting>
  <printOptions gridLines="1"/>
  <pageMargins left="0.75" right="0.75" top="1" bottom="0.75" header="0.5" footer="0.5"/>
  <pageSetup fitToHeight="1" fitToWidth="1" horizontalDpi="600" verticalDpi="600" orientation="portrait" scale="90" r:id="rId1"/>
  <headerFooter alignWithMargins="0">
    <oddHeader>&amp;C&amp;"Arial,Bold"&amp;12Net Lending/Borrowing July 2003 - July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CSUMB</dc:creator>
  <cp:keywords/>
  <dc:description/>
  <cp:lastModifiedBy>CSUMB</cp:lastModifiedBy>
  <cp:lastPrinted>2006-07-07T18:41:12Z</cp:lastPrinted>
  <dcterms:created xsi:type="dcterms:W3CDTF">2003-02-14T00:47:45Z</dcterms:created>
  <dcterms:modified xsi:type="dcterms:W3CDTF">2008-07-01T17:26:20Z</dcterms:modified>
  <cp:category/>
  <cp:version/>
  <cp:contentType/>
  <cp:contentStatus/>
</cp:coreProperties>
</file>