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240" windowHeight="8625" activeTab="0"/>
  </bookViews>
  <sheets>
    <sheet name="Requestors" sheetId="1" r:id="rId1"/>
    <sheet name="Lenders" sheetId="2" r:id="rId2"/>
    <sheet name="By Country" sheetId="3" r:id="rId3"/>
    <sheet name="Net Lend Borrow" sheetId="4" r:id="rId4"/>
  </sheets>
  <definedNames/>
  <calcPr fullCalcOnLoad="1"/>
</workbook>
</file>

<file path=xl/sharedStrings.xml><?xml version="1.0" encoding="utf-8"?>
<sst xmlns="http://schemas.openxmlformats.org/spreadsheetml/2006/main" count="330" uniqueCount="155">
  <si>
    <t>Lending Library</t>
  </si>
  <si>
    <t>Requests Received</t>
  </si>
  <si>
    <t>AIMS</t>
  </si>
  <si>
    <t>AmerMusNatHist</t>
  </si>
  <si>
    <t>CalifAcadSci</t>
  </si>
  <si>
    <t>CharlestonCSC</t>
  </si>
  <si>
    <t>CIBNOR</t>
  </si>
  <si>
    <t>CIEAMER</t>
  </si>
  <si>
    <t>CRITFC</t>
  </si>
  <si>
    <t>CSIROMarLab</t>
  </si>
  <si>
    <t>CSUMB</t>
  </si>
  <si>
    <t>DukeU</t>
  </si>
  <si>
    <t>FisheriesWA</t>
  </si>
  <si>
    <t>FloridaMarResInst</t>
  </si>
  <si>
    <t>Gunter</t>
  </si>
  <si>
    <t>HatfieldMarSci</t>
  </si>
  <si>
    <t>HBOI</t>
  </si>
  <si>
    <t>HMS</t>
  </si>
  <si>
    <t>HonoluluSWF</t>
  </si>
  <si>
    <t>LaJollaSWF</t>
  </si>
  <si>
    <t>LouisianaUMarCons</t>
  </si>
  <si>
    <t>MBLWHOI</t>
  </si>
  <si>
    <t>MiamiNOAA</t>
  </si>
  <si>
    <t>MoteMarine</t>
  </si>
  <si>
    <t>NMFSAukeBay</t>
  </si>
  <si>
    <t>NMFSNatMarMammal</t>
  </si>
  <si>
    <t>NMFSSantaCruz</t>
  </si>
  <si>
    <t>NOAABeaufort</t>
  </si>
  <si>
    <t>NOAACentral</t>
  </si>
  <si>
    <t>NOVA</t>
  </si>
  <si>
    <t>OIMB</t>
  </si>
  <si>
    <t>Rosenstiel</t>
  </si>
  <si>
    <t>SCarolinaDNR</t>
  </si>
  <si>
    <t>Scripps</t>
  </si>
  <si>
    <t>SeattleNWF</t>
  </si>
  <si>
    <t>TexasAMUGalveston</t>
  </si>
  <si>
    <t>UFloridaDigLib</t>
  </si>
  <si>
    <t>UHawaii</t>
  </si>
  <si>
    <t>UMCES</t>
  </si>
  <si>
    <t>VIMS</t>
  </si>
  <si>
    <t>Borrowing Library</t>
  </si>
  <si>
    <t>Items Requested</t>
  </si>
  <si>
    <t>AnuenueFishRes</t>
  </si>
  <si>
    <t>BermudaBiolSta</t>
  </si>
  <si>
    <t>BLMFWS</t>
  </si>
  <si>
    <t>CEFAS</t>
  </si>
  <si>
    <t>ChileanNavy</t>
  </si>
  <si>
    <t>CIAD</t>
  </si>
  <si>
    <t>CICIMAR</t>
  </si>
  <si>
    <t>CIIDIR</t>
  </si>
  <si>
    <t>DanishIFish</t>
  </si>
  <si>
    <t>DFAIOS</t>
  </si>
  <si>
    <t>DFOMarshall</t>
  </si>
  <si>
    <t>FAOFisheriesBranch</t>
  </si>
  <si>
    <t>GrBarrierReefMPA</t>
  </si>
  <si>
    <t>Hafro</t>
  </si>
  <si>
    <t>INIDEP</t>
  </si>
  <si>
    <t>NatInstOceanIndia</t>
  </si>
  <si>
    <t>NIWA</t>
  </si>
  <si>
    <t>NOAASeattleReg</t>
  </si>
  <si>
    <t>NOAASEFC</t>
  </si>
  <si>
    <t>NorthSeaCentre</t>
  </si>
  <si>
    <t>NSWFishResInst</t>
  </si>
  <si>
    <t>SAIAB</t>
  </si>
  <si>
    <t>SeychellesFishing</t>
  </si>
  <si>
    <t>UNAMIMSL</t>
  </si>
  <si>
    <t>Uvalparaiso</t>
  </si>
  <si>
    <t>VLIZ</t>
  </si>
  <si>
    <t>LeslieSavage</t>
  </si>
  <si>
    <t>DFAPBS</t>
  </si>
  <si>
    <t>Gilchrist</t>
  </si>
  <si>
    <t>UMassDartmouth</t>
  </si>
  <si>
    <t>Borrowing Libraries</t>
  </si>
  <si>
    <t>Argentina</t>
  </si>
  <si>
    <t>Australia</t>
  </si>
  <si>
    <t>Belgium</t>
  </si>
  <si>
    <t>Bermuda</t>
  </si>
  <si>
    <t>Canada</t>
  </si>
  <si>
    <t>Chile</t>
  </si>
  <si>
    <t>Denmark</t>
  </si>
  <si>
    <t>Germany</t>
  </si>
  <si>
    <t>Iceland</t>
  </si>
  <si>
    <t>India</t>
  </si>
  <si>
    <t>Italy</t>
  </si>
  <si>
    <t>Mexico</t>
  </si>
  <si>
    <t>New Zealand</t>
  </si>
  <si>
    <t>Seychelles</t>
  </si>
  <si>
    <t>South Africa</t>
  </si>
  <si>
    <t>Median</t>
  </si>
  <si>
    <t>Average</t>
  </si>
  <si>
    <t>Lending Libraries</t>
  </si>
  <si>
    <t>25 or more requests</t>
  </si>
  <si>
    <t>50 or more requests</t>
  </si>
  <si>
    <t>100 or more requests</t>
  </si>
  <si>
    <t>Median number of requests</t>
  </si>
  <si>
    <t>Average number of requests</t>
  </si>
  <si>
    <t>Fewer than 25 requests</t>
  </si>
  <si>
    <t>Requests per Week</t>
  </si>
  <si>
    <t>per week</t>
  </si>
  <si>
    <t>AcuarioNCuba</t>
  </si>
  <si>
    <t>CEMAREUK</t>
  </si>
  <si>
    <t>CICESE</t>
  </si>
  <si>
    <t>CIOHColombia</t>
  </si>
  <si>
    <t>InstBosbouw</t>
  </si>
  <si>
    <t>MossLandingMBARI</t>
  </si>
  <si>
    <t>ObsOceanBanyuls</t>
  </si>
  <si>
    <t>Sanibel</t>
  </si>
  <si>
    <t>SPCNewCaledonia</t>
  </si>
  <si>
    <t>UABCMX</t>
  </si>
  <si>
    <t>Wegener</t>
  </si>
  <si>
    <t>WorldFish_Phil</t>
  </si>
  <si>
    <t>BedfordIO</t>
  </si>
  <si>
    <t>KenyaMarFish</t>
  </si>
  <si>
    <t>NatSeaGrantDep</t>
  </si>
  <si>
    <t>NMFSPanamaCity</t>
  </si>
  <si>
    <t>Colombia</t>
  </si>
  <si>
    <t>Cuba</t>
  </si>
  <si>
    <t>France</t>
  </si>
  <si>
    <t>New Caledonia</t>
  </si>
  <si>
    <t>Philippines</t>
  </si>
  <si>
    <t>Lending Requests Received</t>
  </si>
  <si>
    <t>Borrowing Requests Sent</t>
  </si>
  <si>
    <t>Net Borrowing to Lending</t>
  </si>
  <si>
    <t>:</t>
  </si>
  <si>
    <t>to</t>
  </si>
  <si>
    <t>Ratio of Lending</t>
  </si>
  <si>
    <t>Borrowing</t>
  </si>
  <si>
    <t>Blue or pink = more than 1 per week</t>
  </si>
  <si>
    <t>Green = heavy net lenders</t>
  </si>
  <si>
    <t>Yellow = heavy net borrowers</t>
  </si>
  <si>
    <t>ANTARCTICANZ</t>
  </si>
  <si>
    <t>BattelleOceanSci</t>
  </si>
  <si>
    <t>CMFRIIndia</t>
  </si>
  <si>
    <t>EstonianMarineInst</t>
  </si>
  <si>
    <t>HudsoniaBard</t>
  </si>
  <si>
    <t>IFMGEOMAR</t>
  </si>
  <si>
    <t>IFROIran</t>
  </si>
  <si>
    <t>INSTMTunisia</t>
  </si>
  <si>
    <t>MAXPLANCKTrial</t>
  </si>
  <si>
    <t>NMFSPFEL</t>
  </si>
  <si>
    <t>ORISAFRICA</t>
  </si>
  <si>
    <t>USFWSCarlsbad</t>
  </si>
  <si>
    <t>INVEMARColombia</t>
  </si>
  <si>
    <t>RudBosInstLib</t>
  </si>
  <si>
    <t>UOIOCV</t>
  </si>
  <si>
    <t>of 60 libraries</t>
  </si>
  <si>
    <t>Estonia</t>
  </si>
  <si>
    <t>Iran</t>
  </si>
  <si>
    <t>Tunisia</t>
  </si>
  <si>
    <t>U.S.A.</t>
  </si>
  <si>
    <t>United Kingdom</t>
  </si>
  <si>
    <t>Percent</t>
  </si>
  <si>
    <t>Croatia</t>
  </si>
  <si>
    <t>Venezuela</t>
  </si>
  <si>
    <t>of 76 libraries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</si>
</sst>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0.000000"/>
    <numFmt numFmtId="171" formatCode="0.00000"/>
  </numFmts>
  <fonts count="1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sz val="8.75"/>
      <name val="Arial"/>
      <family val="2"/>
    </font>
    <font>
      <sz val="14.75"/>
      <name val="Arial"/>
      <family val="0"/>
    </font>
    <font>
      <b/>
      <sz val="17.7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sz val="7.25"/>
      <name val="Arial"/>
      <family val="2"/>
    </font>
    <font>
      <sz val="7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2" fillId="0" borderId="1" xfId="20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wrapText="1"/>
    </xf>
    <xf numFmtId="10" fontId="0" fillId="0" borderId="1" xfId="0" applyNumberFormat="1" applyBorder="1" applyAlignment="1">
      <alignment wrapText="1"/>
    </xf>
    <xf numFmtId="10" fontId="0" fillId="2" borderId="1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ont>
        <color auto="1"/>
      </font>
      <fill>
        <patternFill>
          <bgColor rgb="FFFFFF99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CFFCC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IAMSLIC Borrowing Requests 2004 - 2005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015"/>
          <c:w val="0.96625"/>
          <c:h val="0.99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Requestors!$B$1</c:f>
              <c:strCache>
                <c:ptCount val="1"/>
                <c:pt idx="0">
                  <c:v>Items Requested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Requestors!$A$2:$A$77</c:f>
              <c:strCache/>
            </c:strRef>
          </c:cat>
          <c:val>
            <c:numRef>
              <c:f>Requestors!$B$2:$B$77</c:f>
              <c:numCache/>
            </c:numRef>
          </c:val>
          <c:shape val="box"/>
        </c:ser>
        <c:shape val="box"/>
        <c:axId val="37355882"/>
        <c:axId val="658619"/>
      </c:bar3DChart>
      <c:catAx>
        <c:axId val="37355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658619"/>
        <c:crosses val="autoZero"/>
        <c:auto val="1"/>
        <c:lblOffset val="100"/>
        <c:tickLblSkip val="1"/>
        <c:noMultiLvlLbl val="0"/>
      </c:catAx>
      <c:valAx>
        <c:axId val="658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Third Year Requests n=2733</a:t>
                </a:r>
              </a:p>
            </c:rich>
          </c:tx>
          <c:layout>
            <c:manualLayout>
              <c:xMode val="factor"/>
              <c:yMode val="factor"/>
              <c:x val="-0.08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5588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IAMSLIC Lending July 2004 - July 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6225"/>
          <c:w val="0.96675"/>
          <c:h val="0.926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Lenders!$B$2</c:f>
              <c:strCache>
                <c:ptCount val="1"/>
                <c:pt idx="0">
                  <c:v>Requests Received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Lenders!$A$3:$A$62</c:f>
              <c:strCache/>
            </c:strRef>
          </c:cat>
          <c:val>
            <c:numRef>
              <c:f>Lenders!$B$3:$B$62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hape val="box"/>
        </c:ser>
        <c:shape val="box"/>
        <c:axId val="5927572"/>
        <c:axId val="53348149"/>
      </c:bar3DChart>
      <c:catAx>
        <c:axId val="5927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3348149"/>
        <c:crosses val="autoZero"/>
        <c:auto val="1"/>
        <c:lblOffset val="100"/>
        <c:tickLblSkip val="1"/>
        <c:noMultiLvlLbl val="0"/>
      </c:catAx>
      <c:valAx>
        <c:axId val="53348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 Third Year Requests n=2733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757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Borrowing Requests by Country 2004 - 2005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'By Country'!$B$2</c:f>
              <c:strCache>
                <c:ptCount val="1"/>
                <c:pt idx="0">
                  <c:v>Items Requested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Country'!$A$3:$A$27</c:f>
              <c:strCache/>
            </c:strRef>
          </c:cat>
          <c:val>
            <c:numRef>
              <c:f>'By Country'!$B$3:$B$27</c:f>
              <c:numCache/>
            </c:numRef>
          </c:val>
        </c:ser>
        <c:overlap val="100"/>
        <c:axId val="10371294"/>
        <c:axId val="26232783"/>
      </c:barChart>
      <c:catAx>
        <c:axId val="10371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6232783"/>
        <c:crosses val="autoZero"/>
        <c:auto val="1"/>
        <c:lblOffset val="100"/>
        <c:tickLblSkip val="1"/>
        <c:noMultiLvlLbl val="0"/>
      </c:catAx>
      <c:valAx>
        <c:axId val="262327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371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Requests Received by Country 2004 - 2005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'By Country'!$B$34</c:f>
              <c:strCache>
                <c:ptCount val="1"/>
                <c:pt idx="0">
                  <c:v>Requests Received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Country'!$A$35:$A$46</c:f>
              <c:strCache/>
            </c:strRef>
          </c:cat>
          <c:val>
            <c:numRef>
              <c:f>'By Country'!$B$35:$B$46</c:f>
              <c:numCache/>
            </c:numRef>
          </c:val>
        </c:ser>
        <c:overlap val="100"/>
        <c:axId val="34768456"/>
        <c:axId val="44480649"/>
      </c:barChart>
      <c:catAx>
        <c:axId val="34768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480649"/>
        <c:crosses val="autoZero"/>
        <c:auto val="1"/>
        <c:lblOffset val="100"/>
        <c:tickLblSkip val="1"/>
        <c:noMultiLvlLbl val="0"/>
      </c:catAx>
      <c:valAx>
        <c:axId val="444806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768456"/>
        <c:crossesAt val="1"/>
        <c:crossBetween val="between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28575</xdr:rowOff>
    </xdr:from>
    <xdr:to>
      <xdr:col>13</xdr:col>
      <xdr:colOff>342900</xdr:colOff>
      <xdr:row>81</xdr:row>
      <xdr:rowOff>9525</xdr:rowOff>
    </xdr:to>
    <xdr:graphicFrame>
      <xdr:nvGraphicFramePr>
        <xdr:cNvPr id="1" name="Chart 1"/>
        <xdr:cNvGraphicFramePr/>
      </xdr:nvGraphicFramePr>
      <xdr:xfrm>
        <a:off x="3429000" y="28575"/>
        <a:ext cx="5686425" cy="1326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14</xdr:col>
      <xdr:colOff>0</xdr:colOff>
      <xdr:row>51</xdr:row>
      <xdr:rowOff>19050</xdr:rowOff>
    </xdr:to>
    <xdr:graphicFrame>
      <xdr:nvGraphicFramePr>
        <xdr:cNvPr id="1" name="Chart 1"/>
        <xdr:cNvGraphicFramePr/>
      </xdr:nvGraphicFramePr>
      <xdr:xfrm>
        <a:off x="3228975" y="28575"/>
        <a:ext cx="6076950" cy="840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</xdr:row>
      <xdr:rowOff>9525</xdr:rowOff>
    </xdr:from>
    <xdr:to>
      <xdr:col>14</xdr:col>
      <xdr:colOff>133350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2505075" y="171450"/>
        <a:ext cx="66770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161925</xdr:colOff>
      <xdr:row>31</xdr:row>
      <xdr:rowOff>9525</xdr:rowOff>
    </xdr:from>
    <xdr:to>
      <xdr:col>14</xdr:col>
      <xdr:colOff>152400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2505075" y="4981575"/>
        <a:ext cx="66960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brary.csumb.edu/iamslic/ill/getname.php?req_lib_id=AcuarioNCuba" TargetMode="External" /><Relationship Id="rId2" Type="http://schemas.openxmlformats.org/officeDocument/2006/relationships/hyperlink" Target="http://library.csumb.edu/iamslic/ill/getname.php?req_lib_id=AIMS" TargetMode="External" /><Relationship Id="rId3" Type="http://schemas.openxmlformats.org/officeDocument/2006/relationships/hyperlink" Target="http://library.csumb.edu/iamslic/ill/getname.php?req_lib_id=ANTARCTICANZ" TargetMode="External" /><Relationship Id="rId4" Type="http://schemas.openxmlformats.org/officeDocument/2006/relationships/hyperlink" Target="http://library.csumb.edu/iamslic/ill/getname.php?req_lib_id=AnuenueFishRes" TargetMode="External" /><Relationship Id="rId5" Type="http://schemas.openxmlformats.org/officeDocument/2006/relationships/hyperlink" Target="http://library.csumb.edu/iamslic/ill/getname.php?req_lib_id=BattelleOceanSci" TargetMode="External" /><Relationship Id="rId6" Type="http://schemas.openxmlformats.org/officeDocument/2006/relationships/hyperlink" Target="http://library.csumb.edu/iamslic/ill/getname.php?req_lib_id=BedfordIO" TargetMode="External" /><Relationship Id="rId7" Type="http://schemas.openxmlformats.org/officeDocument/2006/relationships/hyperlink" Target="http://library.csumb.edu/iamslic/ill/getname.php?req_lib_id=BermudaBiolSta" TargetMode="External" /><Relationship Id="rId8" Type="http://schemas.openxmlformats.org/officeDocument/2006/relationships/hyperlink" Target="http://library.csumb.edu/iamslic/ill/getname.php?req_lib_id=BLMFWS" TargetMode="External" /><Relationship Id="rId9" Type="http://schemas.openxmlformats.org/officeDocument/2006/relationships/hyperlink" Target="http://library.csumb.edu/iamslic/ill/getname.php?req_lib_id=CalifAcadSci" TargetMode="External" /><Relationship Id="rId10" Type="http://schemas.openxmlformats.org/officeDocument/2006/relationships/hyperlink" Target="http://library.csumb.edu/iamslic/ill/getname.php?req_lib_id=CEFAS" TargetMode="External" /><Relationship Id="rId11" Type="http://schemas.openxmlformats.org/officeDocument/2006/relationships/hyperlink" Target="http://library.csumb.edu/iamslic/ill/getname.php?req_lib_id=CEMAREUK" TargetMode="External" /><Relationship Id="rId12" Type="http://schemas.openxmlformats.org/officeDocument/2006/relationships/hyperlink" Target="http://library.csumb.edu/iamslic/ill/getname.php?req_lib_id=ChileanNavy" TargetMode="External" /><Relationship Id="rId13" Type="http://schemas.openxmlformats.org/officeDocument/2006/relationships/hyperlink" Target="http://library.csumb.edu/iamslic/ill/getname.php?req_lib_id=CIAD" TargetMode="External" /><Relationship Id="rId14" Type="http://schemas.openxmlformats.org/officeDocument/2006/relationships/hyperlink" Target="http://library.csumb.edu/iamslic/ill/getname.php?req_lib_id=CIBNOR" TargetMode="External" /><Relationship Id="rId15" Type="http://schemas.openxmlformats.org/officeDocument/2006/relationships/hyperlink" Target="http://library.csumb.edu/iamslic/ill/getname.php?req_lib_id=CICESE" TargetMode="External" /><Relationship Id="rId16" Type="http://schemas.openxmlformats.org/officeDocument/2006/relationships/hyperlink" Target="http://library.csumb.edu/iamslic/ill/getname.php?req_lib_id=CICIMAR" TargetMode="External" /><Relationship Id="rId17" Type="http://schemas.openxmlformats.org/officeDocument/2006/relationships/hyperlink" Target="http://library.csumb.edu/iamslic/ill/getname.php?req_lib_id=CIEAMER" TargetMode="External" /><Relationship Id="rId18" Type="http://schemas.openxmlformats.org/officeDocument/2006/relationships/hyperlink" Target="http://library.csumb.edu/iamslic/ill/getname.php?req_lib_id=CIIDIR" TargetMode="External" /><Relationship Id="rId19" Type="http://schemas.openxmlformats.org/officeDocument/2006/relationships/hyperlink" Target="http://library.csumb.edu/iamslic/ill/getname.php?req_lib_id=CIOHColombia" TargetMode="External" /><Relationship Id="rId20" Type="http://schemas.openxmlformats.org/officeDocument/2006/relationships/hyperlink" Target="http://library.csumb.edu/iamslic/ill/getname.php?req_lib_id=CMFRIIndia" TargetMode="External" /><Relationship Id="rId21" Type="http://schemas.openxmlformats.org/officeDocument/2006/relationships/hyperlink" Target="http://library.csumb.edu/iamslic/ill/getname.php?req_lib_id=CSIROMarLab" TargetMode="External" /><Relationship Id="rId22" Type="http://schemas.openxmlformats.org/officeDocument/2006/relationships/hyperlink" Target="http://library.csumb.edu/iamslic/ill/getname.php?req_lib_id=CSUMB" TargetMode="External" /><Relationship Id="rId23" Type="http://schemas.openxmlformats.org/officeDocument/2006/relationships/hyperlink" Target="http://library.csumb.edu/iamslic/ill/getname.php?req_lib_id=DanishIFish" TargetMode="External" /><Relationship Id="rId24" Type="http://schemas.openxmlformats.org/officeDocument/2006/relationships/hyperlink" Target="http://library.csumb.edu/iamslic/ill/getname.php?req_lib_id=DFAIOS" TargetMode="External" /><Relationship Id="rId25" Type="http://schemas.openxmlformats.org/officeDocument/2006/relationships/hyperlink" Target="http://library.csumb.edu/iamslic/ill/getname.php?req_lib_id=DFAPBS" TargetMode="External" /><Relationship Id="rId26" Type="http://schemas.openxmlformats.org/officeDocument/2006/relationships/hyperlink" Target="http://library.csumb.edu/iamslic/ill/getname.php?req_lib_id=DFOMarshall" TargetMode="External" /><Relationship Id="rId27" Type="http://schemas.openxmlformats.org/officeDocument/2006/relationships/hyperlink" Target="http://library.csumb.edu/iamslic/ill/getname.php?req_lib_id=DukeU" TargetMode="External" /><Relationship Id="rId28" Type="http://schemas.openxmlformats.org/officeDocument/2006/relationships/hyperlink" Target="http://library.csumb.edu/iamslic/ill/getname.php?req_lib_id=EstonianMarineInst" TargetMode="External" /><Relationship Id="rId29" Type="http://schemas.openxmlformats.org/officeDocument/2006/relationships/hyperlink" Target="http://library.csumb.edu/iamslic/ill/getname.php?req_lib_id=FAOFisheriesBranch" TargetMode="External" /><Relationship Id="rId30" Type="http://schemas.openxmlformats.org/officeDocument/2006/relationships/hyperlink" Target="http://library.csumb.edu/iamslic/ill/getname.php?req_lib_id=FisheriesWA" TargetMode="External" /><Relationship Id="rId31" Type="http://schemas.openxmlformats.org/officeDocument/2006/relationships/hyperlink" Target="http://library.csumb.edu/iamslic/ill/getname.php?req_lib_id=FloridaMarResInst" TargetMode="External" /><Relationship Id="rId32" Type="http://schemas.openxmlformats.org/officeDocument/2006/relationships/hyperlink" Target="http://library.csumb.edu/iamslic/ill/getname.php?req_lib_id=Gilchrist" TargetMode="External" /><Relationship Id="rId33" Type="http://schemas.openxmlformats.org/officeDocument/2006/relationships/hyperlink" Target="http://library.csumb.edu/iamslic/ill/getname.php?req_lib_id=GrBarrierReefMPA" TargetMode="External" /><Relationship Id="rId34" Type="http://schemas.openxmlformats.org/officeDocument/2006/relationships/hyperlink" Target="http://library.csumb.edu/iamslic/ill/getname.php?req_lib_id=Gunter" TargetMode="External" /><Relationship Id="rId35" Type="http://schemas.openxmlformats.org/officeDocument/2006/relationships/hyperlink" Target="http://library.csumb.edu/iamslic/ill/getname.php?req_lib_id=Hafro" TargetMode="External" /><Relationship Id="rId36" Type="http://schemas.openxmlformats.org/officeDocument/2006/relationships/hyperlink" Target="http://library.csumb.edu/iamslic/ill/getname.php?req_lib_id=HatfieldMarSci" TargetMode="External" /><Relationship Id="rId37" Type="http://schemas.openxmlformats.org/officeDocument/2006/relationships/hyperlink" Target="http://library.csumb.edu/iamslic/ill/getname.php?req_lib_id=HMS" TargetMode="External" /><Relationship Id="rId38" Type="http://schemas.openxmlformats.org/officeDocument/2006/relationships/hyperlink" Target="http://library.csumb.edu/iamslic/ill/getname.php?req_lib_id=HonoluluSWF" TargetMode="External" /><Relationship Id="rId39" Type="http://schemas.openxmlformats.org/officeDocument/2006/relationships/hyperlink" Target="http://library.csumb.edu/iamslic/ill/getname.php?req_lib_id=HudsoniaBard" TargetMode="External" /><Relationship Id="rId40" Type="http://schemas.openxmlformats.org/officeDocument/2006/relationships/hyperlink" Target="http://library.csumb.edu/iamslic/ill/getname.php?req_lib_id=IFMGEOMAR" TargetMode="External" /><Relationship Id="rId41" Type="http://schemas.openxmlformats.org/officeDocument/2006/relationships/hyperlink" Target="http://library.csumb.edu/iamslic/ill/getname.php?req_lib_id=IFROIran" TargetMode="External" /><Relationship Id="rId42" Type="http://schemas.openxmlformats.org/officeDocument/2006/relationships/hyperlink" Target="http://library.csumb.edu/iamslic/ill/getname.php?req_lib_id=INIDEP" TargetMode="External" /><Relationship Id="rId43" Type="http://schemas.openxmlformats.org/officeDocument/2006/relationships/hyperlink" Target="http://library.csumb.edu/iamslic/ill/getname.php?req_lib_id=InstBosbouw" TargetMode="External" /><Relationship Id="rId44" Type="http://schemas.openxmlformats.org/officeDocument/2006/relationships/hyperlink" Target="http://library.csumb.edu/iamslic/ill/getname.php?req_lib_id=INSTMTunisia" TargetMode="External" /><Relationship Id="rId45" Type="http://schemas.openxmlformats.org/officeDocument/2006/relationships/hyperlink" Target="http://library.csumb.edu/iamslic/ill/getname.php?req_lib_id=LouisianaUMarCons" TargetMode="External" /><Relationship Id="rId46" Type="http://schemas.openxmlformats.org/officeDocument/2006/relationships/hyperlink" Target="http://library.csumb.edu/iamslic/ill/getname.php?req_lib_id=MAXPLANCKTrial" TargetMode="External" /><Relationship Id="rId47" Type="http://schemas.openxmlformats.org/officeDocument/2006/relationships/hyperlink" Target="http://library.csumb.edu/iamslic/ill/getname.php?req_lib_id=MBLWHOI" TargetMode="External" /><Relationship Id="rId48" Type="http://schemas.openxmlformats.org/officeDocument/2006/relationships/hyperlink" Target="http://library.csumb.edu/iamslic/ill/getname.php?req_lib_id=MossLandingMBARI" TargetMode="External" /><Relationship Id="rId49" Type="http://schemas.openxmlformats.org/officeDocument/2006/relationships/hyperlink" Target="http://library.csumb.edu/iamslic/ill/getname.php?req_lib_id=MoteMarine" TargetMode="External" /><Relationship Id="rId50" Type="http://schemas.openxmlformats.org/officeDocument/2006/relationships/hyperlink" Target="http://library.csumb.edu/iamslic/ill/getname.php?req_lib_id=NatInstOceanIndia" TargetMode="External" /><Relationship Id="rId51" Type="http://schemas.openxmlformats.org/officeDocument/2006/relationships/hyperlink" Target="http://library.csumb.edu/iamslic/ill/getname.php?req_lib_id=NIWA" TargetMode="External" /><Relationship Id="rId52" Type="http://schemas.openxmlformats.org/officeDocument/2006/relationships/hyperlink" Target="http://library.csumb.edu/iamslic/ill/getname.php?req_lib_id=NMFSNatMarMammal" TargetMode="External" /><Relationship Id="rId53" Type="http://schemas.openxmlformats.org/officeDocument/2006/relationships/hyperlink" Target="http://library.csumb.edu/iamslic/ill/getname.php?req_lib_id=NMFSPFEL" TargetMode="External" /><Relationship Id="rId54" Type="http://schemas.openxmlformats.org/officeDocument/2006/relationships/hyperlink" Target="http://library.csumb.edu/iamslic/ill/getname.php?req_lib_id=NOAACentral" TargetMode="External" /><Relationship Id="rId55" Type="http://schemas.openxmlformats.org/officeDocument/2006/relationships/hyperlink" Target="http://library.csumb.edu/iamslic/ill/getname.php?req_lib_id=NorthSeaCentre" TargetMode="External" /><Relationship Id="rId56" Type="http://schemas.openxmlformats.org/officeDocument/2006/relationships/hyperlink" Target="http://library.csumb.edu/iamslic/ill/getname.php?req_lib_id=NOVA" TargetMode="External" /><Relationship Id="rId57" Type="http://schemas.openxmlformats.org/officeDocument/2006/relationships/hyperlink" Target="http://library.csumb.edu/iamslic/ill/getname.php?req_lib_id=NSWFishResInst" TargetMode="External" /><Relationship Id="rId58" Type="http://schemas.openxmlformats.org/officeDocument/2006/relationships/hyperlink" Target="http://library.csumb.edu/iamslic/ill/getname.php?req_lib_id=ObsOceanBanyuls" TargetMode="External" /><Relationship Id="rId59" Type="http://schemas.openxmlformats.org/officeDocument/2006/relationships/hyperlink" Target="http://library.csumb.edu/iamslic/ill/getname.php?req_lib_id=OIMB" TargetMode="External" /><Relationship Id="rId60" Type="http://schemas.openxmlformats.org/officeDocument/2006/relationships/hyperlink" Target="http://library.csumb.edu/iamslic/ill/getname.php?req_lib_id=ORISAFRICA" TargetMode="External" /><Relationship Id="rId61" Type="http://schemas.openxmlformats.org/officeDocument/2006/relationships/hyperlink" Target="http://library.csumb.edu/iamslic/ill/getname.php?req_lib_id=SAIAB" TargetMode="External" /><Relationship Id="rId62" Type="http://schemas.openxmlformats.org/officeDocument/2006/relationships/hyperlink" Target="http://library.csumb.edu/iamslic/ill/getname.php?req_lib_id=Sanibel" TargetMode="External" /><Relationship Id="rId63" Type="http://schemas.openxmlformats.org/officeDocument/2006/relationships/hyperlink" Target="http://library.csumb.edu/iamslic/ill/getname.php?req_lib_id=Scripps" TargetMode="External" /><Relationship Id="rId64" Type="http://schemas.openxmlformats.org/officeDocument/2006/relationships/hyperlink" Target="http://library.csumb.edu/iamslic/ill/getname.php?req_lib_id=SeattleNWF" TargetMode="External" /><Relationship Id="rId65" Type="http://schemas.openxmlformats.org/officeDocument/2006/relationships/hyperlink" Target="http://library.csumb.edu/iamslic/ill/getname.php?req_lib_id=SeychellesFishing" TargetMode="External" /><Relationship Id="rId66" Type="http://schemas.openxmlformats.org/officeDocument/2006/relationships/hyperlink" Target="http://library.csumb.edu/iamslic/ill/getname.php?req_lib_id=SPCNewCaledonia" TargetMode="External" /><Relationship Id="rId67" Type="http://schemas.openxmlformats.org/officeDocument/2006/relationships/hyperlink" Target="http://library.csumb.edu/iamslic/ill/getname.php?req_lib_id=UHawaii" TargetMode="External" /><Relationship Id="rId68" Type="http://schemas.openxmlformats.org/officeDocument/2006/relationships/hyperlink" Target="http://library.csumb.edu/iamslic/ill/getname.php?req_lib_id=UMassDartmouth" TargetMode="External" /><Relationship Id="rId69" Type="http://schemas.openxmlformats.org/officeDocument/2006/relationships/hyperlink" Target="http://library.csumb.edu/iamslic/ill/getname.php?req_lib_id=UMCES" TargetMode="External" /><Relationship Id="rId70" Type="http://schemas.openxmlformats.org/officeDocument/2006/relationships/hyperlink" Target="http://library.csumb.edu/iamslic/ill/getname.php?req_lib_id=UNAMIMSL" TargetMode="External" /><Relationship Id="rId71" Type="http://schemas.openxmlformats.org/officeDocument/2006/relationships/hyperlink" Target="http://library.csumb.edu/iamslic/ill/getname.php?req_lib_id=USFWSCarlsbad" TargetMode="External" /><Relationship Id="rId72" Type="http://schemas.openxmlformats.org/officeDocument/2006/relationships/hyperlink" Target="http://library.csumb.edu/iamslic/ill/getname.php?req_lib_id=Uvalparaiso" TargetMode="External" /><Relationship Id="rId73" Type="http://schemas.openxmlformats.org/officeDocument/2006/relationships/hyperlink" Target="http://library.csumb.edu/iamslic/ill/getname.php?req_lib_id=VIMS" TargetMode="External" /><Relationship Id="rId74" Type="http://schemas.openxmlformats.org/officeDocument/2006/relationships/hyperlink" Target="http://library.csumb.edu/iamslic/ill/getname.php?req_lib_id=VLIZ" TargetMode="External" /><Relationship Id="rId75" Type="http://schemas.openxmlformats.org/officeDocument/2006/relationships/hyperlink" Target="http://library.csumb.edu/iamslic/ill/getname.php?req_lib_id=Wegener" TargetMode="External" /><Relationship Id="rId76" Type="http://schemas.openxmlformats.org/officeDocument/2006/relationships/hyperlink" Target="http://library.csumb.edu/iamslic/ill/getname.php?req_lib_id=WorldFish_Phil" TargetMode="External" /><Relationship Id="rId77" Type="http://schemas.openxmlformats.org/officeDocument/2006/relationships/drawing" Target="../drawings/drawing1.xml" /><Relationship Id="rId7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ibrary.csumb.edu/iamslic/ill/getname.php?lend_lib_id=AIMS" TargetMode="External" /><Relationship Id="rId2" Type="http://schemas.openxmlformats.org/officeDocument/2006/relationships/hyperlink" Target="http://library.csumb.edu/iamslic/ill/getname.php?lend_lib_id=AmerMusNatHist" TargetMode="External" /><Relationship Id="rId3" Type="http://schemas.openxmlformats.org/officeDocument/2006/relationships/hyperlink" Target="http://library.csumb.edu/iamslic/ill/getname.php?lend_lib_id=BedfordIO" TargetMode="External" /><Relationship Id="rId4" Type="http://schemas.openxmlformats.org/officeDocument/2006/relationships/hyperlink" Target="http://library.csumb.edu/iamslic/ill/getname.php?lend_lib_id=BLMFWS" TargetMode="External" /><Relationship Id="rId5" Type="http://schemas.openxmlformats.org/officeDocument/2006/relationships/hyperlink" Target="http://library.csumb.edu/iamslic/ill/getname.php?lend_lib_id=CalifAcadSci" TargetMode="External" /><Relationship Id="rId6" Type="http://schemas.openxmlformats.org/officeDocument/2006/relationships/hyperlink" Target="http://library.csumb.edu/iamslic/ill/getname.php?lend_lib_id=CharlestonCSC" TargetMode="External" /><Relationship Id="rId7" Type="http://schemas.openxmlformats.org/officeDocument/2006/relationships/hyperlink" Target="http://library.csumb.edu/iamslic/ill/getname.php?lend_lib_id=CIAD" TargetMode="External" /><Relationship Id="rId8" Type="http://schemas.openxmlformats.org/officeDocument/2006/relationships/hyperlink" Target="http://library.csumb.edu/iamslic/ill/getname.php?lend_lib_id=CIBNOR" TargetMode="External" /><Relationship Id="rId9" Type="http://schemas.openxmlformats.org/officeDocument/2006/relationships/hyperlink" Target="http://library.csumb.edu/iamslic/ill/getname.php?lend_lib_id=CICESE" TargetMode="External" /><Relationship Id="rId10" Type="http://schemas.openxmlformats.org/officeDocument/2006/relationships/hyperlink" Target="http://library.csumb.edu/iamslic/ill/getname.php?lend_lib_id=CICIMAR" TargetMode="External" /><Relationship Id="rId11" Type="http://schemas.openxmlformats.org/officeDocument/2006/relationships/hyperlink" Target="http://library.csumb.edu/iamslic/ill/getname.php?lend_lib_id=CIEAMER" TargetMode="External" /><Relationship Id="rId12" Type="http://schemas.openxmlformats.org/officeDocument/2006/relationships/hyperlink" Target="http://library.csumb.edu/iamslic/ill/getname.php?lend_lib_id=CRITFC" TargetMode="External" /><Relationship Id="rId13" Type="http://schemas.openxmlformats.org/officeDocument/2006/relationships/hyperlink" Target="http://library.csumb.edu/iamslic/ill/getname.php?lend_lib_id=CSIROMarLab" TargetMode="External" /><Relationship Id="rId14" Type="http://schemas.openxmlformats.org/officeDocument/2006/relationships/hyperlink" Target="http://library.csumb.edu/iamslic/ill/getname.php?lend_lib_id=CSUMB" TargetMode="External" /><Relationship Id="rId15" Type="http://schemas.openxmlformats.org/officeDocument/2006/relationships/hyperlink" Target="http://library.csumb.edu/iamslic/ill/getname.php?lend_lib_id=DukeU" TargetMode="External" /><Relationship Id="rId16" Type="http://schemas.openxmlformats.org/officeDocument/2006/relationships/hyperlink" Target="http://library.csumb.edu/iamslic/ill/getname.php?lend_lib_id=FAOFisheriesBranch" TargetMode="External" /><Relationship Id="rId17" Type="http://schemas.openxmlformats.org/officeDocument/2006/relationships/hyperlink" Target="http://library.csumb.edu/iamslic/ill/getname.php?lend_lib_id=FisheriesWA" TargetMode="External" /><Relationship Id="rId18" Type="http://schemas.openxmlformats.org/officeDocument/2006/relationships/hyperlink" Target="http://library.csumb.edu/iamslic/ill/getname.php?lend_lib_id=Gunter" TargetMode="External" /><Relationship Id="rId19" Type="http://schemas.openxmlformats.org/officeDocument/2006/relationships/hyperlink" Target="http://library.csumb.edu/iamslic/ill/getname.php?lend_lib_id=HatfieldMarSci" TargetMode="External" /><Relationship Id="rId20" Type="http://schemas.openxmlformats.org/officeDocument/2006/relationships/hyperlink" Target="http://library.csumb.edu/iamslic/ill/getname.php?lend_lib_id=HBOI" TargetMode="External" /><Relationship Id="rId21" Type="http://schemas.openxmlformats.org/officeDocument/2006/relationships/hyperlink" Target="http://library.csumb.edu/iamslic/ill/getname.php?lend_lib_id=HMS" TargetMode="External" /><Relationship Id="rId22" Type="http://schemas.openxmlformats.org/officeDocument/2006/relationships/hyperlink" Target="http://library.csumb.edu/iamslic/ill/getname.php?lend_lib_id=HonoluluSWF" TargetMode="External" /><Relationship Id="rId23" Type="http://schemas.openxmlformats.org/officeDocument/2006/relationships/hyperlink" Target="http://library.csumb.edu/iamslic/ill/getname.php?lend_lib_id=IFMGEOMAR" TargetMode="External" /><Relationship Id="rId24" Type="http://schemas.openxmlformats.org/officeDocument/2006/relationships/hyperlink" Target="http://library.csumb.edu/iamslic/ill/getname.php?lend_lib_id=InstBosbouw" TargetMode="External" /><Relationship Id="rId25" Type="http://schemas.openxmlformats.org/officeDocument/2006/relationships/hyperlink" Target="http://library.csumb.edu/iamslic/ill/getname.php?lend_lib_id=INVEMARColombia" TargetMode="External" /><Relationship Id="rId26" Type="http://schemas.openxmlformats.org/officeDocument/2006/relationships/hyperlink" Target="http://library.csumb.edu/iamslic/ill/getname.php?lend_lib_id=KenyaMarFish" TargetMode="External" /><Relationship Id="rId27" Type="http://schemas.openxmlformats.org/officeDocument/2006/relationships/hyperlink" Target="http://library.csumb.edu/iamslic/ill/getname.php?lend_lib_id=LaJollaSWF" TargetMode="External" /><Relationship Id="rId28" Type="http://schemas.openxmlformats.org/officeDocument/2006/relationships/hyperlink" Target="http://library.csumb.edu/iamslic/ill/getname.php?lend_lib_id=LeslieSavage" TargetMode="External" /><Relationship Id="rId29" Type="http://schemas.openxmlformats.org/officeDocument/2006/relationships/hyperlink" Target="http://library.csumb.edu/iamslic/ill/getname.php?lend_lib_id=LouisianaUMarCons" TargetMode="External" /><Relationship Id="rId30" Type="http://schemas.openxmlformats.org/officeDocument/2006/relationships/hyperlink" Target="http://library.csumb.edu/iamslic/ill/getname.php?lend_lib_id=MBLWHOI" TargetMode="External" /><Relationship Id="rId31" Type="http://schemas.openxmlformats.org/officeDocument/2006/relationships/hyperlink" Target="http://library.csumb.edu/iamslic/ill/getname.php?lend_lib_id=MiamiNOAA" TargetMode="External" /><Relationship Id="rId32" Type="http://schemas.openxmlformats.org/officeDocument/2006/relationships/hyperlink" Target="http://library.csumb.edu/iamslic/ill/getname.php?lend_lib_id=MossLandingMBARI" TargetMode="External" /><Relationship Id="rId33" Type="http://schemas.openxmlformats.org/officeDocument/2006/relationships/hyperlink" Target="http://library.csumb.edu/iamslic/ill/getname.php?lend_lib_id=MoteMarine" TargetMode="External" /><Relationship Id="rId34" Type="http://schemas.openxmlformats.org/officeDocument/2006/relationships/hyperlink" Target="http://library.csumb.edu/iamslic/ill/getname.php?lend_lib_id=NatSeaGrantDep" TargetMode="External" /><Relationship Id="rId35" Type="http://schemas.openxmlformats.org/officeDocument/2006/relationships/hyperlink" Target="http://library.csumb.edu/iamslic/ill/getname.php?lend_lib_id=NMFSAukeBay" TargetMode="External" /><Relationship Id="rId36" Type="http://schemas.openxmlformats.org/officeDocument/2006/relationships/hyperlink" Target="http://library.csumb.edu/iamslic/ill/getname.php?lend_lib_id=NMFSPanamaCity" TargetMode="External" /><Relationship Id="rId37" Type="http://schemas.openxmlformats.org/officeDocument/2006/relationships/hyperlink" Target="http://library.csumb.edu/iamslic/ill/getname.php?lend_lib_id=NMFSSantaCruz" TargetMode="External" /><Relationship Id="rId38" Type="http://schemas.openxmlformats.org/officeDocument/2006/relationships/hyperlink" Target="http://library.csumb.edu/iamslic/ill/getname.php?lend_lib_id=NOAABeaufort" TargetMode="External" /><Relationship Id="rId39" Type="http://schemas.openxmlformats.org/officeDocument/2006/relationships/hyperlink" Target="http://library.csumb.edu/iamslic/ill/getname.php?lend_lib_id=NOAACentral" TargetMode="External" /><Relationship Id="rId40" Type="http://schemas.openxmlformats.org/officeDocument/2006/relationships/hyperlink" Target="http://library.csumb.edu/iamslic/ill/getname.php?lend_lib_id=NOAASeattleReg" TargetMode="External" /><Relationship Id="rId41" Type="http://schemas.openxmlformats.org/officeDocument/2006/relationships/hyperlink" Target="http://library.csumb.edu/iamslic/ill/getname.php?lend_lib_id=NOAASEFC" TargetMode="External" /><Relationship Id="rId42" Type="http://schemas.openxmlformats.org/officeDocument/2006/relationships/hyperlink" Target="http://library.csumb.edu/iamslic/ill/getname.php?lend_lib_id=NOVA" TargetMode="External" /><Relationship Id="rId43" Type="http://schemas.openxmlformats.org/officeDocument/2006/relationships/hyperlink" Target="http://library.csumb.edu/iamslic/ill/getname.php?lend_lib_id=OIMB" TargetMode="External" /><Relationship Id="rId44" Type="http://schemas.openxmlformats.org/officeDocument/2006/relationships/hyperlink" Target="http://library.csumb.edu/iamslic/ill/getname.php?lend_lib_id=Rosenstiel" TargetMode="External" /><Relationship Id="rId45" Type="http://schemas.openxmlformats.org/officeDocument/2006/relationships/hyperlink" Target="http://library.csumb.edu/iamslic/ill/getname.php?lend_lib_id=RudBosInstLib" TargetMode="External" /><Relationship Id="rId46" Type="http://schemas.openxmlformats.org/officeDocument/2006/relationships/hyperlink" Target="http://library.csumb.edu/iamslic/ill/getname.php?lend_lib_id=SAIAB" TargetMode="External" /><Relationship Id="rId47" Type="http://schemas.openxmlformats.org/officeDocument/2006/relationships/hyperlink" Target="http://library.csumb.edu/iamslic/ill/getname.php?lend_lib_id=SCarolinaDNR" TargetMode="External" /><Relationship Id="rId48" Type="http://schemas.openxmlformats.org/officeDocument/2006/relationships/hyperlink" Target="http://library.csumb.edu/iamslic/ill/getname.php?lend_lib_id=Scripps" TargetMode="External" /><Relationship Id="rId49" Type="http://schemas.openxmlformats.org/officeDocument/2006/relationships/hyperlink" Target="http://library.csumb.edu/iamslic/ill/getname.php?lend_lib_id=SeattleNWF" TargetMode="External" /><Relationship Id="rId50" Type="http://schemas.openxmlformats.org/officeDocument/2006/relationships/hyperlink" Target="http://library.csumb.edu/iamslic/ill/getname.php?lend_lib_id=SPCNewCaledonia" TargetMode="External" /><Relationship Id="rId51" Type="http://schemas.openxmlformats.org/officeDocument/2006/relationships/hyperlink" Target="http://library.csumb.edu/iamslic/ill/getname.php?lend_lib_id=TexasAMUGalveston" TargetMode="External" /><Relationship Id="rId52" Type="http://schemas.openxmlformats.org/officeDocument/2006/relationships/hyperlink" Target="http://library.csumb.edu/iamslic/ill/getname.php?lend_lib_id=UABCMX" TargetMode="External" /><Relationship Id="rId53" Type="http://schemas.openxmlformats.org/officeDocument/2006/relationships/hyperlink" Target="http://library.csumb.edu/iamslic/ill/getname.php?lend_lib_id=UFloridaDigLib" TargetMode="External" /><Relationship Id="rId54" Type="http://schemas.openxmlformats.org/officeDocument/2006/relationships/hyperlink" Target="http://library.csumb.edu/iamslic/ill/getname.php?lend_lib_id=UHawaii" TargetMode="External" /><Relationship Id="rId55" Type="http://schemas.openxmlformats.org/officeDocument/2006/relationships/hyperlink" Target="http://library.csumb.edu/iamslic/ill/getname.php?lend_lib_id=UMCES" TargetMode="External" /><Relationship Id="rId56" Type="http://schemas.openxmlformats.org/officeDocument/2006/relationships/hyperlink" Target="http://library.csumb.edu/iamslic/ill/getname.php?lend_lib_id=UNAMIMSL" TargetMode="External" /><Relationship Id="rId57" Type="http://schemas.openxmlformats.org/officeDocument/2006/relationships/hyperlink" Target="http://library.csumb.edu/iamslic/ill/getname.php?lend_lib_id=UOIOCV" TargetMode="External" /><Relationship Id="rId58" Type="http://schemas.openxmlformats.org/officeDocument/2006/relationships/hyperlink" Target="http://library.csumb.edu/iamslic/ill/getname.php?lend_lib_id=VIMS" TargetMode="External" /><Relationship Id="rId59" Type="http://schemas.openxmlformats.org/officeDocument/2006/relationships/hyperlink" Target="http://library.csumb.edu/iamslic/ill/getname.php?lend_lib_id=VLIZ" TargetMode="External" /><Relationship Id="rId60" Type="http://schemas.openxmlformats.org/officeDocument/2006/relationships/hyperlink" Target="http://library.csumb.edu/iamslic/ill/getname.php?lend_lib_id=Wegener" TargetMode="External" /><Relationship Id="rId61" Type="http://schemas.openxmlformats.org/officeDocument/2006/relationships/drawing" Target="../drawings/drawing2.xml" /><Relationship Id="rId6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library.csumb.edu/iamslic/ill/getname.php?lend_lib_id=AIMS" TargetMode="External" /><Relationship Id="rId2" Type="http://schemas.openxmlformats.org/officeDocument/2006/relationships/hyperlink" Target="http://library.csumb.edu/iamslic/ill/getname.php?lend_lib_id=AmerMusNatHist" TargetMode="External" /><Relationship Id="rId3" Type="http://schemas.openxmlformats.org/officeDocument/2006/relationships/hyperlink" Target="http://library.csumb.edu/iamslic/ill/getname.php?lend_lib_id=BedfordIO" TargetMode="External" /><Relationship Id="rId4" Type="http://schemas.openxmlformats.org/officeDocument/2006/relationships/hyperlink" Target="http://library.csumb.edu/iamslic/ill/getname.php?lend_lib_id=BLMFWS" TargetMode="External" /><Relationship Id="rId5" Type="http://schemas.openxmlformats.org/officeDocument/2006/relationships/hyperlink" Target="http://library.csumb.edu/iamslic/ill/getname.php?lend_lib_id=CalifAcadSci" TargetMode="External" /><Relationship Id="rId6" Type="http://schemas.openxmlformats.org/officeDocument/2006/relationships/hyperlink" Target="http://library.csumb.edu/iamslic/ill/getname.php?lend_lib_id=CharlestonCSC" TargetMode="External" /><Relationship Id="rId7" Type="http://schemas.openxmlformats.org/officeDocument/2006/relationships/hyperlink" Target="http://library.csumb.edu/iamslic/ill/getname.php?lend_lib_id=CIAD" TargetMode="External" /><Relationship Id="rId8" Type="http://schemas.openxmlformats.org/officeDocument/2006/relationships/hyperlink" Target="http://library.csumb.edu/iamslic/ill/getname.php?lend_lib_id=CIBNOR" TargetMode="External" /><Relationship Id="rId9" Type="http://schemas.openxmlformats.org/officeDocument/2006/relationships/hyperlink" Target="http://library.csumb.edu/iamslic/ill/getname.php?lend_lib_id=CICESE" TargetMode="External" /><Relationship Id="rId10" Type="http://schemas.openxmlformats.org/officeDocument/2006/relationships/hyperlink" Target="http://library.csumb.edu/iamslic/ill/getname.php?lend_lib_id=CICIMAR" TargetMode="External" /><Relationship Id="rId11" Type="http://schemas.openxmlformats.org/officeDocument/2006/relationships/hyperlink" Target="http://library.csumb.edu/iamslic/ill/getname.php?lend_lib_id=CIEAMER" TargetMode="External" /><Relationship Id="rId12" Type="http://schemas.openxmlformats.org/officeDocument/2006/relationships/hyperlink" Target="http://library.csumb.edu/iamslic/ill/getname.php?lend_lib_id=CRITFC" TargetMode="External" /><Relationship Id="rId13" Type="http://schemas.openxmlformats.org/officeDocument/2006/relationships/hyperlink" Target="http://library.csumb.edu/iamslic/ill/getname.php?lend_lib_id=CSIROMarLab" TargetMode="External" /><Relationship Id="rId14" Type="http://schemas.openxmlformats.org/officeDocument/2006/relationships/hyperlink" Target="http://library.csumb.edu/iamslic/ill/getname.php?lend_lib_id=CSUMB" TargetMode="External" /><Relationship Id="rId15" Type="http://schemas.openxmlformats.org/officeDocument/2006/relationships/hyperlink" Target="http://library.csumb.edu/iamslic/ill/getname.php?lend_lib_id=DukeU" TargetMode="External" /><Relationship Id="rId16" Type="http://schemas.openxmlformats.org/officeDocument/2006/relationships/hyperlink" Target="http://library.csumb.edu/iamslic/ill/getname.php?lend_lib_id=FAOFisheriesBranch" TargetMode="External" /><Relationship Id="rId17" Type="http://schemas.openxmlformats.org/officeDocument/2006/relationships/hyperlink" Target="http://library.csumb.edu/iamslic/ill/getname.php?lend_lib_id=FisheriesWA" TargetMode="External" /><Relationship Id="rId18" Type="http://schemas.openxmlformats.org/officeDocument/2006/relationships/hyperlink" Target="http://library.csumb.edu/iamslic/ill/getname.php?lend_lib_id=Gunter" TargetMode="External" /><Relationship Id="rId19" Type="http://schemas.openxmlformats.org/officeDocument/2006/relationships/hyperlink" Target="http://library.csumb.edu/iamslic/ill/getname.php?lend_lib_id=HatfieldMarSci" TargetMode="External" /><Relationship Id="rId20" Type="http://schemas.openxmlformats.org/officeDocument/2006/relationships/hyperlink" Target="http://library.csumb.edu/iamslic/ill/getname.php?lend_lib_id=HBOI" TargetMode="External" /><Relationship Id="rId21" Type="http://schemas.openxmlformats.org/officeDocument/2006/relationships/hyperlink" Target="http://library.csumb.edu/iamslic/ill/getname.php?lend_lib_id=HMS" TargetMode="External" /><Relationship Id="rId22" Type="http://schemas.openxmlformats.org/officeDocument/2006/relationships/hyperlink" Target="http://library.csumb.edu/iamslic/ill/getname.php?lend_lib_id=HonoluluSWF" TargetMode="External" /><Relationship Id="rId23" Type="http://schemas.openxmlformats.org/officeDocument/2006/relationships/hyperlink" Target="http://library.csumb.edu/iamslic/ill/getname.php?lend_lib_id=IFMGEOMAR" TargetMode="External" /><Relationship Id="rId24" Type="http://schemas.openxmlformats.org/officeDocument/2006/relationships/hyperlink" Target="http://library.csumb.edu/iamslic/ill/getname.php?lend_lib_id=InstBosbouw" TargetMode="External" /><Relationship Id="rId25" Type="http://schemas.openxmlformats.org/officeDocument/2006/relationships/hyperlink" Target="http://library.csumb.edu/iamslic/ill/getname.php?lend_lib_id=INVEMARColombia" TargetMode="External" /><Relationship Id="rId26" Type="http://schemas.openxmlformats.org/officeDocument/2006/relationships/hyperlink" Target="http://library.csumb.edu/iamslic/ill/getname.php?lend_lib_id=KenyaMarFish" TargetMode="External" /><Relationship Id="rId27" Type="http://schemas.openxmlformats.org/officeDocument/2006/relationships/hyperlink" Target="http://library.csumb.edu/iamslic/ill/getname.php?lend_lib_id=LaJollaSWF" TargetMode="External" /><Relationship Id="rId28" Type="http://schemas.openxmlformats.org/officeDocument/2006/relationships/hyperlink" Target="http://library.csumb.edu/iamslic/ill/getname.php?lend_lib_id=LeslieSavage" TargetMode="External" /><Relationship Id="rId29" Type="http://schemas.openxmlformats.org/officeDocument/2006/relationships/hyperlink" Target="http://library.csumb.edu/iamslic/ill/getname.php?lend_lib_id=LouisianaUMarCons" TargetMode="External" /><Relationship Id="rId30" Type="http://schemas.openxmlformats.org/officeDocument/2006/relationships/hyperlink" Target="http://library.csumb.edu/iamslic/ill/getname.php?lend_lib_id=MBLWHOI" TargetMode="External" /><Relationship Id="rId31" Type="http://schemas.openxmlformats.org/officeDocument/2006/relationships/hyperlink" Target="http://library.csumb.edu/iamslic/ill/getname.php?lend_lib_id=MiamiNOAA" TargetMode="External" /><Relationship Id="rId32" Type="http://schemas.openxmlformats.org/officeDocument/2006/relationships/hyperlink" Target="http://library.csumb.edu/iamslic/ill/getname.php?lend_lib_id=MossLandingMBARI" TargetMode="External" /><Relationship Id="rId33" Type="http://schemas.openxmlformats.org/officeDocument/2006/relationships/hyperlink" Target="http://library.csumb.edu/iamslic/ill/getname.php?lend_lib_id=MoteMarine" TargetMode="External" /><Relationship Id="rId34" Type="http://schemas.openxmlformats.org/officeDocument/2006/relationships/hyperlink" Target="http://library.csumb.edu/iamslic/ill/getname.php?lend_lib_id=NatSeaGrantDep" TargetMode="External" /><Relationship Id="rId35" Type="http://schemas.openxmlformats.org/officeDocument/2006/relationships/hyperlink" Target="http://library.csumb.edu/iamslic/ill/getname.php?lend_lib_id=NMFSAukeBay" TargetMode="External" /><Relationship Id="rId36" Type="http://schemas.openxmlformats.org/officeDocument/2006/relationships/hyperlink" Target="http://library.csumb.edu/iamslic/ill/getname.php?lend_lib_id=NMFSPanamaCity" TargetMode="External" /><Relationship Id="rId37" Type="http://schemas.openxmlformats.org/officeDocument/2006/relationships/hyperlink" Target="http://library.csumb.edu/iamslic/ill/getname.php?lend_lib_id=NMFSSantaCruz" TargetMode="External" /><Relationship Id="rId38" Type="http://schemas.openxmlformats.org/officeDocument/2006/relationships/hyperlink" Target="http://library.csumb.edu/iamslic/ill/getname.php?lend_lib_id=NOAABeaufort" TargetMode="External" /><Relationship Id="rId39" Type="http://schemas.openxmlformats.org/officeDocument/2006/relationships/hyperlink" Target="http://library.csumb.edu/iamslic/ill/getname.php?lend_lib_id=NOAACentral" TargetMode="External" /><Relationship Id="rId40" Type="http://schemas.openxmlformats.org/officeDocument/2006/relationships/hyperlink" Target="http://library.csumb.edu/iamslic/ill/getname.php?lend_lib_id=NOAASeattleReg" TargetMode="External" /><Relationship Id="rId41" Type="http://schemas.openxmlformats.org/officeDocument/2006/relationships/hyperlink" Target="http://library.csumb.edu/iamslic/ill/getname.php?lend_lib_id=NOAASEFC" TargetMode="External" /><Relationship Id="rId42" Type="http://schemas.openxmlformats.org/officeDocument/2006/relationships/hyperlink" Target="http://library.csumb.edu/iamslic/ill/getname.php?lend_lib_id=NOVA" TargetMode="External" /><Relationship Id="rId43" Type="http://schemas.openxmlformats.org/officeDocument/2006/relationships/hyperlink" Target="http://library.csumb.edu/iamslic/ill/getname.php?lend_lib_id=OIMB" TargetMode="External" /><Relationship Id="rId44" Type="http://schemas.openxmlformats.org/officeDocument/2006/relationships/hyperlink" Target="http://library.csumb.edu/iamslic/ill/getname.php?lend_lib_id=Rosenstiel" TargetMode="External" /><Relationship Id="rId45" Type="http://schemas.openxmlformats.org/officeDocument/2006/relationships/hyperlink" Target="http://library.csumb.edu/iamslic/ill/getname.php?lend_lib_id=RudBosInstLib" TargetMode="External" /><Relationship Id="rId46" Type="http://schemas.openxmlformats.org/officeDocument/2006/relationships/hyperlink" Target="http://library.csumb.edu/iamslic/ill/getname.php?lend_lib_id=SAIAB" TargetMode="External" /><Relationship Id="rId47" Type="http://schemas.openxmlformats.org/officeDocument/2006/relationships/hyperlink" Target="http://library.csumb.edu/iamslic/ill/getname.php?lend_lib_id=SCarolinaDNR" TargetMode="External" /><Relationship Id="rId48" Type="http://schemas.openxmlformats.org/officeDocument/2006/relationships/hyperlink" Target="http://library.csumb.edu/iamslic/ill/getname.php?lend_lib_id=Scripps" TargetMode="External" /><Relationship Id="rId49" Type="http://schemas.openxmlformats.org/officeDocument/2006/relationships/hyperlink" Target="http://library.csumb.edu/iamslic/ill/getname.php?lend_lib_id=SeattleNWF" TargetMode="External" /><Relationship Id="rId50" Type="http://schemas.openxmlformats.org/officeDocument/2006/relationships/hyperlink" Target="http://library.csumb.edu/iamslic/ill/getname.php?lend_lib_id=SPCNewCaledonia" TargetMode="External" /><Relationship Id="rId51" Type="http://schemas.openxmlformats.org/officeDocument/2006/relationships/hyperlink" Target="http://library.csumb.edu/iamslic/ill/getname.php?lend_lib_id=TexasAMUGalveston" TargetMode="External" /><Relationship Id="rId52" Type="http://schemas.openxmlformats.org/officeDocument/2006/relationships/hyperlink" Target="http://library.csumb.edu/iamslic/ill/getname.php?lend_lib_id=UABCMX" TargetMode="External" /><Relationship Id="rId53" Type="http://schemas.openxmlformats.org/officeDocument/2006/relationships/hyperlink" Target="http://library.csumb.edu/iamslic/ill/getname.php?lend_lib_id=UFloridaDigLib" TargetMode="External" /><Relationship Id="rId54" Type="http://schemas.openxmlformats.org/officeDocument/2006/relationships/hyperlink" Target="http://library.csumb.edu/iamslic/ill/getname.php?lend_lib_id=UHawaii" TargetMode="External" /><Relationship Id="rId55" Type="http://schemas.openxmlformats.org/officeDocument/2006/relationships/hyperlink" Target="http://library.csumb.edu/iamslic/ill/getname.php?lend_lib_id=UMCES" TargetMode="External" /><Relationship Id="rId56" Type="http://schemas.openxmlformats.org/officeDocument/2006/relationships/hyperlink" Target="http://library.csumb.edu/iamslic/ill/getname.php?lend_lib_id=UNAMIMSL" TargetMode="External" /><Relationship Id="rId57" Type="http://schemas.openxmlformats.org/officeDocument/2006/relationships/hyperlink" Target="http://library.csumb.edu/iamslic/ill/getname.php?lend_lib_id=UOIOCV" TargetMode="External" /><Relationship Id="rId58" Type="http://schemas.openxmlformats.org/officeDocument/2006/relationships/hyperlink" Target="http://library.csumb.edu/iamslic/ill/getname.php?lend_lib_id=VIMS" TargetMode="External" /><Relationship Id="rId59" Type="http://schemas.openxmlformats.org/officeDocument/2006/relationships/hyperlink" Target="http://library.csumb.edu/iamslic/ill/getname.php?lend_lib_id=VLIZ" TargetMode="External" /><Relationship Id="rId60" Type="http://schemas.openxmlformats.org/officeDocument/2006/relationships/hyperlink" Target="http://library.csumb.edu/iamslic/ill/getname.php?lend_lib_id=Wegener" TargetMode="External" /><Relationship Id="rId6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tabSelected="1" workbookViewId="0" topLeftCell="A7">
      <selection activeCell="C88" sqref="C88"/>
    </sheetView>
  </sheetViews>
  <sheetFormatPr defaultColWidth="9.140625" defaultRowHeight="12.75"/>
  <cols>
    <col min="1" max="1" width="19.7109375" style="0" bestFit="1" customWidth="1"/>
    <col min="2" max="2" width="10.57421875" style="0" customWidth="1"/>
    <col min="4" max="4" width="9.8515625" style="0" customWidth="1"/>
  </cols>
  <sheetData>
    <row r="1" spans="1:4" ht="26.25" customHeight="1">
      <c r="A1" s="1" t="s">
        <v>40</v>
      </c>
      <c r="B1" s="23" t="s">
        <v>41</v>
      </c>
      <c r="C1" s="24" t="s">
        <v>151</v>
      </c>
      <c r="D1" s="25" t="s">
        <v>97</v>
      </c>
    </row>
    <row r="2" spans="1:4" ht="12.75" customHeight="1">
      <c r="A2" s="3" t="s">
        <v>130</v>
      </c>
      <c r="B2" s="2">
        <v>1</v>
      </c>
      <c r="C2" s="18">
        <v>0</v>
      </c>
      <c r="D2" s="5">
        <f>B2/52</f>
        <v>0.019230769230769232</v>
      </c>
    </row>
    <row r="3" spans="1:4" ht="12.75" customHeight="1">
      <c r="A3" s="3" t="s">
        <v>131</v>
      </c>
      <c r="B3" s="2">
        <v>1</v>
      </c>
      <c r="C3" s="18">
        <v>0</v>
      </c>
      <c r="D3" s="5">
        <f aca="true" t="shared" si="0" ref="D3:D66">B3/52</f>
        <v>0.019230769230769232</v>
      </c>
    </row>
    <row r="4" spans="1:4" ht="12.75" customHeight="1">
      <c r="A4" s="3" t="s">
        <v>11</v>
      </c>
      <c r="B4" s="2">
        <v>1</v>
      </c>
      <c r="C4" s="18">
        <v>0</v>
      </c>
      <c r="D4" s="5">
        <f t="shared" si="0"/>
        <v>0.019230769230769232</v>
      </c>
    </row>
    <row r="5" spans="1:4" ht="12.75" customHeight="1">
      <c r="A5" s="3" t="s">
        <v>133</v>
      </c>
      <c r="B5" s="2">
        <v>1</v>
      </c>
      <c r="C5" s="18">
        <v>0</v>
      </c>
      <c r="D5" s="5">
        <f t="shared" si="0"/>
        <v>0.019230769230769232</v>
      </c>
    </row>
    <row r="6" spans="1:4" ht="12.75" customHeight="1">
      <c r="A6" s="3" t="s">
        <v>53</v>
      </c>
      <c r="B6" s="2">
        <v>1</v>
      </c>
      <c r="C6" s="18">
        <v>0</v>
      </c>
      <c r="D6" s="5">
        <f t="shared" si="0"/>
        <v>0.019230769230769232</v>
      </c>
    </row>
    <row r="7" spans="1:4" ht="12.75" customHeight="1">
      <c r="A7" s="3" t="s">
        <v>136</v>
      </c>
      <c r="B7" s="2">
        <v>1</v>
      </c>
      <c r="C7" s="18">
        <v>0</v>
      </c>
      <c r="D7" s="5">
        <f t="shared" si="0"/>
        <v>0.019230769230769232</v>
      </c>
    </row>
    <row r="8" spans="1:4" ht="12.75" customHeight="1">
      <c r="A8" s="3" t="s">
        <v>25</v>
      </c>
      <c r="B8" s="2">
        <v>1</v>
      </c>
      <c r="C8" s="18">
        <v>0</v>
      </c>
      <c r="D8" s="5">
        <f t="shared" si="0"/>
        <v>0.019230769230769232</v>
      </c>
    </row>
    <row r="9" spans="1:4" ht="12.75" customHeight="1">
      <c r="A9" s="3" t="s">
        <v>139</v>
      </c>
      <c r="B9" s="2">
        <v>1</v>
      </c>
      <c r="C9" s="18">
        <v>0</v>
      </c>
      <c r="D9" s="5">
        <f t="shared" si="0"/>
        <v>0.019230769230769232</v>
      </c>
    </row>
    <row r="10" spans="1:4" ht="12.75" customHeight="1">
      <c r="A10" s="3" t="s">
        <v>28</v>
      </c>
      <c r="B10" s="2">
        <v>1</v>
      </c>
      <c r="C10" s="18">
        <v>0</v>
      </c>
      <c r="D10" s="5">
        <f t="shared" si="0"/>
        <v>0.019230769230769232</v>
      </c>
    </row>
    <row r="11" spans="1:4" ht="12.75" customHeight="1">
      <c r="A11" s="3" t="s">
        <v>62</v>
      </c>
      <c r="B11" s="2">
        <v>1</v>
      </c>
      <c r="C11" s="18">
        <v>0</v>
      </c>
      <c r="D11" s="5">
        <f t="shared" si="0"/>
        <v>0.019230769230769232</v>
      </c>
    </row>
    <row r="12" spans="1:4" ht="12.75" customHeight="1">
      <c r="A12" s="3" t="s">
        <v>33</v>
      </c>
      <c r="B12" s="2">
        <v>1</v>
      </c>
      <c r="C12" s="18">
        <v>0</v>
      </c>
      <c r="D12" s="5">
        <f t="shared" si="0"/>
        <v>0.019230769230769232</v>
      </c>
    </row>
    <row r="13" spans="1:4" ht="12.75" customHeight="1">
      <c r="A13" s="3" t="s">
        <v>105</v>
      </c>
      <c r="B13" s="2">
        <v>2</v>
      </c>
      <c r="C13" s="18">
        <v>0.001</v>
      </c>
      <c r="D13" s="5">
        <f t="shared" si="0"/>
        <v>0.038461538461538464</v>
      </c>
    </row>
    <row r="14" spans="1:4" ht="12.75" customHeight="1">
      <c r="A14" s="3" t="s">
        <v>99</v>
      </c>
      <c r="B14" s="2">
        <v>3</v>
      </c>
      <c r="C14" s="18">
        <v>0.001</v>
      </c>
      <c r="D14" s="5">
        <f t="shared" si="0"/>
        <v>0.057692307692307696</v>
      </c>
    </row>
    <row r="15" spans="1:4" ht="12.75" customHeight="1">
      <c r="A15" s="3" t="s">
        <v>4</v>
      </c>
      <c r="B15" s="2">
        <v>3</v>
      </c>
      <c r="C15" s="18">
        <v>0.001</v>
      </c>
      <c r="D15" s="5">
        <f t="shared" si="0"/>
        <v>0.057692307692307696</v>
      </c>
    </row>
    <row r="16" spans="1:4" ht="12.75" customHeight="1">
      <c r="A16" s="3" t="s">
        <v>47</v>
      </c>
      <c r="B16" s="2">
        <v>3</v>
      </c>
      <c r="C16" s="18">
        <v>0.001</v>
      </c>
      <c r="D16" s="5">
        <f t="shared" si="0"/>
        <v>0.057692307692307696</v>
      </c>
    </row>
    <row r="17" spans="1:4" ht="12.75" customHeight="1">
      <c r="A17" s="3" t="s">
        <v>70</v>
      </c>
      <c r="B17" s="2">
        <v>3</v>
      </c>
      <c r="C17" s="18">
        <v>0.001</v>
      </c>
      <c r="D17" s="5">
        <f t="shared" si="0"/>
        <v>0.057692307692307696</v>
      </c>
    </row>
    <row r="18" spans="1:4" ht="12.75" customHeight="1">
      <c r="A18" s="3" t="s">
        <v>55</v>
      </c>
      <c r="B18" s="2">
        <v>3</v>
      </c>
      <c r="C18" s="18">
        <v>0.001</v>
      </c>
      <c r="D18" s="5">
        <f t="shared" si="0"/>
        <v>0.057692307692307696</v>
      </c>
    </row>
    <row r="19" spans="1:4" ht="12.75" customHeight="1">
      <c r="A19" s="3" t="s">
        <v>18</v>
      </c>
      <c r="B19" s="2">
        <v>3</v>
      </c>
      <c r="C19" s="18">
        <v>0.001</v>
      </c>
      <c r="D19" s="5">
        <f t="shared" si="0"/>
        <v>0.057692307692307696</v>
      </c>
    </row>
    <row r="20" spans="1:4" ht="12.75" customHeight="1">
      <c r="A20" s="3" t="s">
        <v>10</v>
      </c>
      <c r="B20" s="2">
        <v>4</v>
      </c>
      <c r="C20" s="18">
        <v>0.001</v>
      </c>
      <c r="D20" s="5">
        <f t="shared" si="0"/>
        <v>0.07692307692307693</v>
      </c>
    </row>
    <row r="21" spans="1:4" ht="12.75" customHeight="1">
      <c r="A21" s="3" t="s">
        <v>51</v>
      </c>
      <c r="B21" s="2">
        <v>4</v>
      </c>
      <c r="C21" s="18">
        <v>0.001</v>
      </c>
      <c r="D21" s="5">
        <f t="shared" si="0"/>
        <v>0.07692307692307693</v>
      </c>
    </row>
    <row r="22" spans="1:4" ht="12.75" customHeight="1">
      <c r="A22" s="3" t="s">
        <v>13</v>
      </c>
      <c r="B22" s="2">
        <v>4</v>
      </c>
      <c r="C22" s="18">
        <v>0.001</v>
      </c>
      <c r="D22" s="5">
        <f t="shared" si="0"/>
        <v>0.07692307692307693</v>
      </c>
    </row>
    <row r="23" spans="1:4" ht="12.75" customHeight="1">
      <c r="A23" s="3" t="s">
        <v>134</v>
      </c>
      <c r="B23" s="2">
        <v>4</v>
      </c>
      <c r="C23" s="18">
        <v>0.001</v>
      </c>
      <c r="D23" s="5">
        <f t="shared" si="0"/>
        <v>0.07692307692307693</v>
      </c>
    </row>
    <row r="24" spans="1:4" ht="12.75" customHeight="1">
      <c r="A24" s="3" t="s">
        <v>138</v>
      </c>
      <c r="B24" s="2">
        <v>4</v>
      </c>
      <c r="C24" s="18">
        <v>0.001</v>
      </c>
      <c r="D24" s="5">
        <f t="shared" si="0"/>
        <v>0.07692307692307693</v>
      </c>
    </row>
    <row r="25" spans="1:4" ht="12.75" customHeight="1">
      <c r="A25" s="3" t="s">
        <v>21</v>
      </c>
      <c r="B25" s="2">
        <v>4</v>
      </c>
      <c r="C25" s="18">
        <v>0.001</v>
      </c>
      <c r="D25" s="5">
        <f t="shared" si="0"/>
        <v>0.07692307692307693</v>
      </c>
    </row>
    <row r="26" spans="1:4" ht="12.75" customHeight="1">
      <c r="A26" s="3" t="s">
        <v>61</v>
      </c>
      <c r="B26" s="2">
        <v>4</v>
      </c>
      <c r="C26" s="18">
        <v>0.001</v>
      </c>
      <c r="D26" s="5">
        <f t="shared" si="0"/>
        <v>0.07692307692307693</v>
      </c>
    </row>
    <row r="27" spans="1:4" ht="12.75" customHeight="1">
      <c r="A27" s="3" t="s">
        <v>100</v>
      </c>
      <c r="B27" s="2">
        <v>5</v>
      </c>
      <c r="C27" s="18">
        <v>0.002</v>
      </c>
      <c r="D27" s="5">
        <f t="shared" si="0"/>
        <v>0.09615384615384616</v>
      </c>
    </row>
    <row r="28" spans="1:4" ht="12.75" customHeight="1">
      <c r="A28" s="3" t="s">
        <v>15</v>
      </c>
      <c r="B28" s="2">
        <v>5</v>
      </c>
      <c r="C28" s="18">
        <v>0.002</v>
      </c>
      <c r="D28" s="5">
        <f t="shared" si="0"/>
        <v>0.09615384615384616</v>
      </c>
    </row>
    <row r="29" spans="1:4" ht="12.75" customHeight="1">
      <c r="A29" s="3" t="s">
        <v>140</v>
      </c>
      <c r="B29" s="2">
        <v>5</v>
      </c>
      <c r="C29" s="18">
        <v>0.002</v>
      </c>
      <c r="D29" s="5">
        <f t="shared" si="0"/>
        <v>0.09615384615384616</v>
      </c>
    </row>
    <row r="30" spans="1:4" ht="12.75" customHeight="1">
      <c r="A30" s="3" t="s">
        <v>109</v>
      </c>
      <c r="B30" s="2">
        <v>5</v>
      </c>
      <c r="C30" s="18">
        <v>0.002</v>
      </c>
      <c r="D30" s="5">
        <f t="shared" si="0"/>
        <v>0.09615384615384616</v>
      </c>
    </row>
    <row r="31" spans="1:4" ht="12.75" customHeight="1">
      <c r="A31" s="3" t="s">
        <v>71</v>
      </c>
      <c r="B31" s="2">
        <v>6</v>
      </c>
      <c r="C31" s="18">
        <v>0.002</v>
      </c>
      <c r="D31" s="5">
        <f t="shared" si="0"/>
        <v>0.11538461538461539</v>
      </c>
    </row>
    <row r="32" spans="1:4" ht="12.75" customHeight="1">
      <c r="A32" s="3" t="s">
        <v>111</v>
      </c>
      <c r="B32" s="2">
        <v>7</v>
      </c>
      <c r="C32" s="18">
        <v>0.003</v>
      </c>
      <c r="D32" s="5">
        <f t="shared" si="0"/>
        <v>0.1346153846153846</v>
      </c>
    </row>
    <row r="33" spans="1:4" ht="12.75" customHeight="1">
      <c r="A33" s="3" t="s">
        <v>12</v>
      </c>
      <c r="B33" s="2">
        <v>7</v>
      </c>
      <c r="C33" s="18">
        <v>0.003</v>
      </c>
      <c r="D33" s="5">
        <f t="shared" si="0"/>
        <v>0.1346153846153846</v>
      </c>
    </row>
    <row r="34" spans="1:4" ht="12.75" customHeight="1">
      <c r="A34" s="3" t="s">
        <v>17</v>
      </c>
      <c r="B34" s="2">
        <v>7</v>
      </c>
      <c r="C34" s="18">
        <v>0.003</v>
      </c>
      <c r="D34" s="5">
        <f t="shared" si="0"/>
        <v>0.1346153846153846</v>
      </c>
    </row>
    <row r="35" spans="1:4" ht="12.75" customHeight="1">
      <c r="A35" s="3" t="s">
        <v>37</v>
      </c>
      <c r="B35" s="2">
        <v>7</v>
      </c>
      <c r="C35" s="18">
        <v>0.003</v>
      </c>
      <c r="D35" s="5">
        <f t="shared" si="0"/>
        <v>0.1346153846153846</v>
      </c>
    </row>
    <row r="36" spans="1:4" ht="12.75" customHeight="1">
      <c r="A36" s="3" t="s">
        <v>42</v>
      </c>
      <c r="B36" s="2">
        <v>8</v>
      </c>
      <c r="C36" s="18">
        <v>0.003</v>
      </c>
      <c r="D36" s="5">
        <f t="shared" si="0"/>
        <v>0.15384615384615385</v>
      </c>
    </row>
    <row r="37" spans="1:4" ht="12.75" customHeight="1">
      <c r="A37" s="3" t="s">
        <v>64</v>
      </c>
      <c r="B37" s="2">
        <v>8</v>
      </c>
      <c r="C37" s="18">
        <v>0.003</v>
      </c>
      <c r="D37" s="5">
        <f t="shared" si="0"/>
        <v>0.15384615384615385</v>
      </c>
    </row>
    <row r="38" spans="1:4" ht="12.75" customHeight="1">
      <c r="A38" s="3" t="s">
        <v>137</v>
      </c>
      <c r="B38" s="2">
        <v>9</v>
      </c>
      <c r="C38" s="18">
        <v>0.003</v>
      </c>
      <c r="D38" s="5">
        <f t="shared" si="0"/>
        <v>0.17307692307692307</v>
      </c>
    </row>
    <row r="39" spans="1:4" ht="12.75" customHeight="1">
      <c r="A39" s="3" t="s">
        <v>29</v>
      </c>
      <c r="B39" s="2">
        <v>10</v>
      </c>
      <c r="C39" s="18">
        <v>0.004</v>
      </c>
      <c r="D39" s="5">
        <f t="shared" si="0"/>
        <v>0.19230769230769232</v>
      </c>
    </row>
    <row r="40" spans="1:4" ht="12.75" customHeight="1">
      <c r="A40" s="3" t="s">
        <v>102</v>
      </c>
      <c r="B40" s="2">
        <v>11</v>
      </c>
      <c r="C40" s="18">
        <v>0.004</v>
      </c>
      <c r="D40" s="5">
        <f t="shared" si="0"/>
        <v>0.21153846153846154</v>
      </c>
    </row>
    <row r="41" spans="1:4" ht="12.75" customHeight="1">
      <c r="A41" s="3" t="s">
        <v>104</v>
      </c>
      <c r="B41" s="2">
        <v>11</v>
      </c>
      <c r="C41" s="18">
        <v>0.004</v>
      </c>
      <c r="D41" s="5">
        <f t="shared" si="0"/>
        <v>0.21153846153846154</v>
      </c>
    </row>
    <row r="42" spans="1:4" ht="12.75" customHeight="1">
      <c r="A42" s="3" t="s">
        <v>46</v>
      </c>
      <c r="B42" s="2">
        <v>13</v>
      </c>
      <c r="C42" s="18">
        <v>0.005</v>
      </c>
      <c r="D42" s="5">
        <f t="shared" si="0"/>
        <v>0.25</v>
      </c>
    </row>
    <row r="43" spans="1:4" ht="12.75" customHeight="1">
      <c r="A43" s="3" t="s">
        <v>49</v>
      </c>
      <c r="B43" s="2">
        <v>14</v>
      </c>
      <c r="C43" s="18">
        <v>0.005</v>
      </c>
      <c r="D43" s="5">
        <f t="shared" si="0"/>
        <v>0.2692307692307692</v>
      </c>
    </row>
    <row r="44" spans="1:4" ht="12.75" customHeight="1">
      <c r="A44" s="3" t="s">
        <v>9</v>
      </c>
      <c r="B44" s="2">
        <v>15</v>
      </c>
      <c r="C44" s="18">
        <v>0.005</v>
      </c>
      <c r="D44" s="5">
        <f t="shared" si="0"/>
        <v>0.28846153846153844</v>
      </c>
    </row>
    <row r="45" spans="1:4" ht="12.75" customHeight="1">
      <c r="A45" s="3" t="s">
        <v>30</v>
      </c>
      <c r="B45" s="2">
        <v>15</v>
      </c>
      <c r="C45" s="18">
        <v>0.005</v>
      </c>
      <c r="D45" s="5">
        <f t="shared" si="0"/>
        <v>0.28846153846153844</v>
      </c>
    </row>
    <row r="46" spans="1:4" ht="12.75" customHeight="1">
      <c r="A46" s="3" t="s">
        <v>135</v>
      </c>
      <c r="B46" s="2">
        <v>16</v>
      </c>
      <c r="C46" s="18">
        <v>0.006</v>
      </c>
      <c r="D46" s="5">
        <f t="shared" si="0"/>
        <v>0.3076923076923077</v>
      </c>
    </row>
    <row r="47" spans="1:4" ht="12.75" customHeight="1">
      <c r="A47" s="3" t="s">
        <v>63</v>
      </c>
      <c r="B47" s="2">
        <v>16</v>
      </c>
      <c r="C47" s="18">
        <v>0.006</v>
      </c>
      <c r="D47" s="5">
        <f t="shared" si="0"/>
        <v>0.3076923076923077</v>
      </c>
    </row>
    <row r="48" spans="1:4" ht="12.75" customHeight="1">
      <c r="A48" s="3" t="s">
        <v>44</v>
      </c>
      <c r="B48" s="2">
        <v>18</v>
      </c>
      <c r="C48" s="18">
        <v>0.007</v>
      </c>
      <c r="D48" s="5">
        <f t="shared" si="0"/>
        <v>0.34615384615384615</v>
      </c>
    </row>
    <row r="49" spans="1:4" ht="12.75" customHeight="1">
      <c r="A49" s="3" t="s">
        <v>69</v>
      </c>
      <c r="B49" s="2">
        <v>18</v>
      </c>
      <c r="C49" s="18">
        <v>0.007</v>
      </c>
      <c r="D49" s="5">
        <f t="shared" si="0"/>
        <v>0.34615384615384615</v>
      </c>
    </row>
    <row r="50" spans="1:4" ht="12.75" customHeight="1">
      <c r="A50" s="3" t="s">
        <v>141</v>
      </c>
      <c r="B50" s="2">
        <v>18</v>
      </c>
      <c r="C50" s="18">
        <v>0.007</v>
      </c>
      <c r="D50" s="5">
        <f t="shared" si="0"/>
        <v>0.34615384615384615</v>
      </c>
    </row>
    <row r="51" spans="1:4" ht="12.75" customHeight="1">
      <c r="A51" s="3" t="s">
        <v>39</v>
      </c>
      <c r="B51" s="2">
        <v>19</v>
      </c>
      <c r="C51" s="18">
        <v>0.007</v>
      </c>
      <c r="D51" s="5">
        <f t="shared" si="0"/>
        <v>0.36538461538461536</v>
      </c>
    </row>
    <row r="52" spans="1:4" ht="12.75" customHeight="1">
      <c r="A52" s="3" t="s">
        <v>101</v>
      </c>
      <c r="B52" s="2">
        <v>21</v>
      </c>
      <c r="C52" s="18">
        <v>0.008</v>
      </c>
      <c r="D52" s="5">
        <f t="shared" si="0"/>
        <v>0.40384615384615385</v>
      </c>
    </row>
    <row r="53" spans="1:4" ht="12.75" customHeight="1">
      <c r="A53" s="3" t="s">
        <v>54</v>
      </c>
      <c r="B53" s="2">
        <v>22</v>
      </c>
      <c r="C53" s="18">
        <v>0.008</v>
      </c>
      <c r="D53" s="5">
        <f t="shared" si="0"/>
        <v>0.4230769230769231</v>
      </c>
    </row>
    <row r="54" spans="1:4" ht="12.75" customHeight="1">
      <c r="A54" s="3" t="s">
        <v>34</v>
      </c>
      <c r="B54" s="2">
        <v>22</v>
      </c>
      <c r="C54" s="18">
        <v>0.008</v>
      </c>
      <c r="D54" s="5">
        <f t="shared" si="0"/>
        <v>0.4230769230769231</v>
      </c>
    </row>
    <row r="55" spans="1:4" ht="12.75" customHeight="1">
      <c r="A55" s="3" t="s">
        <v>50</v>
      </c>
      <c r="B55" s="2">
        <v>23</v>
      </c>
      <c r="C55" s="18">
        <v>0.008</v>
      </c>
      <c r="D55" s="5">
        <f t="shared" si="0"/>
        <v>0.4423076923076923</v>
      </c>
    </row>
    <row r="56" spans="1:4" ht="12.75" customHeight="1">
      <c r="A56" s="3" t="s">
        <v>23</v>
      </c>
      <c r="B56" s="2">
        <v>24</v>
      </c>
      <c r="C56" s="18">
        <v>0.009</v>
      </c>
      <c r="D56" s="5">
        <f t="shared" si="0"/>
        <v>0.46153846153846156</v>
      </c>
    </row>
    <row r="57" spans="1:4" ht="12.75" customHeight="1">
      <c r="A57" s="3" t="s">
        <v>106</v>
      </c>
      <c r="B57" s="2">
        <v>25</v>
      </c>
      <c r="C57" s="18">
        <v>0.009</v>
      </c>
      <c r="D57" s="5">
        <f t="shared" si="0"/>
        <v>0.4807692307692308</v>
      </c>
    </row>
    <row r="58" spans="1:4" ht="12.75" customHeight="1">
      <c r="A58" s="3" t="s">
        <v>45</v>
      </c>
      <c r="B58" s="2">
        <v>28</v>
      </c>
      <c r="C58" s="18">
        <v>0.01</v>
      </c>
      <c r="D58" s="5">
        <f t="shared" si="0"/>
        <v>0.5384615384615384</v>
      </c>
    </row>
    <row r="59" spans="1:4" ht="12.75" customHeight="1">
      <c r="A59" s="3" t="s">
        <v>20</v>
      </c>
      <c r="B59" s="2">
        <v>35</v>
      </c>
      <c r="C59" s="18">
        <v>0.013</v>
      </c>
      <c r="D59" s="5">
        <f t="shared" si="0"/>
        <v>0.6730769230769231</v>
      </c>
    </row>
    <row r="60" spans="1:4" ht="12.75" customHeight="1">
      <c r="A60" s="3" t="s">
        <v>52</v>
      </c>
      <c r="B60" s="2">
        <v>37</v>
      </c>
      <c r="C60" s="18">
        <v>0.014</v>
      </c>
      <c r="D60" s="5">
        <f t="shared" si="0"/>
        <v>0.7115384615384616</v>
      </c>
    </row>
    <row r="61" spans="1:4" ht="12.75">
      <c r="A61" s="3" t="s">
        <v>56</v>
      </c>
      <c r="B61" s="2">
        <v>37</v>
      </c>
      <c r="C61" s="18">
        <v>0.014</v>
      </c>
      <c r="D61" s="5">
        <f t="shared" si="0"/>
        <v>0.7115384615384616</v>
      </c>
    </row>
    <row r="62" spans="1:4" ht="12.75">
      <c r="A62" s="3" t="s">
        <v>38</v>
      </c>
      <c r="B62" s="2">
        <v>43</v>
      </c>
      <c r="C62" s="18">
        <v>0.016</v>
      </c>
      <c r="D62" s="5">
        <f t="shared" si="0"/>
        <v>0.8269230769230769</v>
      </c>
    </row>
    <row r="63" spans="1:4" ht="12.75">
      <c r="A63" s="3" t="s">
        <v>43</v>
      </c>
      <c r="B63" s="2">
        <v>45</v>
      </c>
      <c r="C63" s="18">
        <v>0.016</v>
      </c>
      <c r="D63" s="5">
        <f t="shared" si="0"/>
        <v>0.8653846153846154</v>
      </c>
    </row>
    <row r="64" spans="1:4" ht="12.75">
      <c r="A64" s="3" t="s">
        <v>58</v>
      </c>
      <c r="B64" s="2">
        <v>47</v>
      </c>
      <c r="C64" s="18">
        <v>0.017</v>
      </c>
      <c r="D64" s="5">
        <f t="shared" si="0"/>
        <v>0.9038461538461539</v>
      </c>
    </row>
    <row r="65" spans="1:4" ht="12.75">
      <c r="A65" s="3" t="s">
        <v>7</v>
      </c>
      <c r="B65" s="2">
        <v>53</v>
      </c>
      <c r="C65" s="18">
        <v>0.019</v>
      </c>
      <c r="D65" s="5">
        <f t="shared" si="0"/>
        <v>1.0192307692307692</v>
      </c>
    </row>
    <row r="66" spans="1:4" ht="12.75">
      <c r="A66" s="3" t="s">
        <v>2</v>
      </c>
      <c r="B66" s="2">
        <v>56</v>
      </c>
      <c r="C66" s="18">
        <v>0.02</v>
      </c>
      <c r="D66" s="5">
        <f t="shared" si="0"/>
        <v>1.0769230769230769</v>
      </c>
    </row>
    <row r="67" spans="1:4" ht="12.75">
      <c r="A67" s="3" t="s">
        <v>57</v>
      </c>
      <c r="B67" s="2">
        <v>79</v>
      </c>
      <c r="C67" s="18">
        <v>0.029</v>
      </c>
      <c r="D67" s="5">
        <f aca="true" t="shared" si="1" ref="D67:D77">B67/52</f>
        <v>1.5192307692307692</v>
      </c>
    </row>
    <row r="68" spans="1:4" ht="12.75">
      <c r="A68" s="3" t="s">
        <v>66</v>
      </c>
      <c r="B68" s="2">
        <v>87</v>
      </c>
      <c r="C68" s="19">
        <v>0.032</v>
      </c>
      <c r="D68" s="5">
        <f t="shared" si="1"/>
        <v>1.6730769230769231</v>
      </c>
    </row>
    <row r="69" spans="1:4" ht="12.75">
      <c r="A69" s="3" t="s">
        <v>132</v>
      </c>
      <c r="B69" s="2">
        <v>94</v>
      </c>
      <c r="C69" s="19">
        <v>0.034</v>
      </c>
      <c r="D69" s="5">
        <f t="shared" si="1"/>
        <v>1.8076923076923077</v>
      </c>
    </row>
    <row r="70" spans="1:4" ht="12.75">
      <c r="A70" s="3" t="s">
        <v>67</v>
      </c>
      <c r="B70" s="2">
        <v>94</v>
      </c>
      <c r="C70" s="19">
        <v>0.034</v>
      </c>
      <c r="D70" s="5">
        <f t="shared" si="1"/>
        <v>1.8076923076923077</v>
      </c>
    </row>
    <row r="71" spans="1:4" ht="12.75">
      <c r="A71" s="3" t="s">
        <v>103</v>
      </c>
      <c r="B71" s="2">
        <v>114</v>
      </c>
      <c r="C71" s="19">
        <v>0.042</v>
      </c>
      <c r="D71" s="5">
        <f t="shared" si="1"/>
        <v>2.1923076923076925</v>
      </c>
    </row>
    <row r="72" spans="1:4" ht="12.75">
      <c r="A72" s="3" t="s">
        <v>48</v>
      </c>
      <c r="B72" s="2">
        <v>117</v>
      </c>
      <c r="C72" s="19">
        <v>0.043</v>
      </c>
      <c r="D72" s="5">
        <f t="shared" si="1"/>
        <v>2.25</v>
      </c>
    </row>
    <row r="73" spans="1:4" ht="12.75">
      <c r="A73" s="3" t="s">
        <v>107</v>
      </c>
      <c r="B73" s="2">
        <v>118</v>
      </c>
      <c r="C73" s="19">
        <v>0.043</v>
      </c>
      <c r="D73" s="5">
        <f t="shared" si="1"/>
        <v>2.269230769230769</v>
      </c>
    </row>
    <row r="74" spans="1:4" ht="12.75">
      <c r="A74" s="3" t="s">
        <v>65</v>
      </c>
      <c r="B74" s="2">
        <v>167</v>
      </c>
      <c r="C74" s="19">
        <v>0.061</v>
      </c>
      <c r="D74" s="5">
        <f t="shared" si="1"/>
        <v>3.2115384615384617</v>
      </c>
    </row>
    <row r="75" spans="1:4" ht="12.75">
      <c r="A75" s="3" t="s">
        <v>110</v>
      </c>
      <c r="B75" s="2">
        <v>206</v>
      </c>
      <c r="C75" s="19">
        <v>0.075</v>
      </c>
      <c r="D75" s="5">
        <f t="shared" si="1"/>
        <v>3.9615384615384617</v>
      </c>
    </row>
    <row r="76" spans="1:4" ht="12.75">
      <c r="A76" s="3" t="s">
        <v>6</v>
      </c>
      <c r="B76" s="2">
        <v>333</v>
      </c>
      <c r="C76" s="19">
        <v>0.122</v>
      </c>
      <c r="D76" s="5">
        <f t="shared" si="1"/>
        <v>6.403846153846154</v>
      </c>
    </row>
    <row r="77" spans="1:4" ht="12.75">
      <c r="A77" s="3" t="s">
        <v>14</v>
      </c>
      <c r="B77" s="2">
        <v>474</v>
      </c>
      <c r="C77" s="19">
        <v>0.173</v>
      </c>
      <c r="D77" s="5">
        <f t="shared" si="1"/>
        <v>9.115384615384615</v>
      </c>
    </row>
    <row r="80" spans="2:3" ht="12.75">
      <c r="B80" s="4" t="s">
        <v>88</v>
      </c>
      <c r="C80">
        <f>MEDIAN(B2:B77)</f>
        <v>10.5</v>
      </c>
    </row>
    <row r="81" spans="2:3" ht="12.75">
      <c r="B81" s="4" t="s">
        <v>89</v>
      </c>
      <c r="C81" s="6">
        <f>AVERAGE(B2:B77)</f>
        <v>35.96052631578947</v>
      </c>
    </row>
    <row r="83" spans="2:4" ht="12.75">
      <c r="B83" s="4" t="s">
        <v>96</v>
      </c>
      <c r="C83">
        <f>COUNTIF(B2:B77,"&lt;25")</f>
        <v>55</v>
      </c>
      <c r="D83" t="s">
        <v>154</v>
      </c>
    </row>
    <row r="84" spans="2:4" ht="12.75">
      <c r="B84" s="4" t="s">
        <v>91</v>
      </c>
      <c r="C84">
        <f>COUNTIF(B2:B77,"&gt;=25")</f>
        <v>21</v>
      </c>
      <c r="D84" t="s">
        <v>154</v>
      </c>
    </row>
    <row r="85" spans="2:4" ht="12.75">
      <c r="B85" s="4" t="s">
        <v>92</v>
      </c>
      <c r="C85">
        <f>COUNTIF(B2:B77,"&gt;=50")</f>
        <v>13</v>
      </c>
      <c r="D85" t="s">
        <v>154</v>
      </c>
    </row>
    <row r="86" spans="2:4" ht="12.75">
      <c r="B86" s="4" t="s">
        <v>93</v>
      </c>
      <c r="C86">
        <f>COUNTIF(B2:B77,"&gt;=100")</f>
        <v>7</v>
      </c>
      <c r="D86" t="s">
        <v>154</v>
      </c>
    </row>
  </sheetData>
  <hyperlinks>
    <hyperlink ref="A14" r:id="rId1" display="http://library.csumb.edu/iamslic/ill/getname.php?req_lib_id=AcuarioNCuba"/>
    <hyperlink ref="A66" r:id="rId2" display="http://library.csumb.edu/iamslic/ill/getname.php?req_lib_id=AIMS"/>
    <hyperlink ref="A2" r:id="rId3" display="http://library.csumb.edu/iamslic/ill/getname.php?req_lib_id=ANTARCTICANZ"/>
    <hyperlink ref="A36" r:id="rId4" display="http://library.csumb.edu/iamslic/ill/getname.php?req_lib_id=AnuenueFishRes"/>
    <hyperlink ref="A3" r:id="rId5" display="http://library.csumb.edu/iamslic/ill/getname.php?req_lib_id=BattelleOceanSci"/>
    <hyperlink ref="A32" r:id="rId6" display="http://library.csumb.edu/iamslic/ill/getname.php?req_lib_id=BedfordIO"/>
    <hyperlink ref="A63" r:id="rId7" display="http://library.csumb.edu/iamslic/ill/getname.php?req_lib_id=BermudaBiolSta"/>
    <hyperlink ref="A48" r:id="rId8" display="http://library.csumb.edu/iamslic/ill/getname.php?req_lib_id=BLMFWS"/>
    <hyperlink ref="A15" r:id="rId9" display="http://library.csumb.edu/iamslic/ill/getname.php?req_lib_id=CalifAcadSci"/>
    <hyperlink ref="A58" r:id="rId10" display="http://library.csumb.edu/iamslic/ill/getname.php?req_lib_id=CEFAS"/>
    <hyperlink ref="A27" r:id="rId11" display="http://library.csumb.edu/iamslic/ill/getname.php?req_lib_id=CEMAREUK"/>
    <hyperlink ref="A42" r:id="rId12" display="http://library.csumb.edu/iamslic/ill/getname.php?req_lib_id=ChileanNavy"/>
    <hyperlink ref="A16" r:id="rId13" display="http://library.csumb.edu/iamslic/ill/getname.php?req_lib_id=CIAD"/>
    <hyperlink ref="A76" r:id="rId14" display="http://library.csumb.edu/iamslic/ill/getname.php?req_lib_id=CIBNOR"/>
    <hyperlink ref="A52" r:id="rId15" display="http://library.csumb.edu/iamslic/ill/getname.php?req_lib_id=CICESE"/>
    <hyperlink ref="A72" r:id="rId16" display="http://library.csumb.edu/iamslic/ill/getname.php?req_lib_id=CICIMAR"/>
    <hyperlink ref="A65" r:id="rId17" display="http://library.csumb.edu/iamslic/ill/getname.php?req_lib_id=CIEAMER"/>
    <hyperlink ref="A43" r:id="rId18" display="http://library.csumb.edu/iamslic/ill/getname.php?req_lib_id=CIIDIR"/>
    <hyperlink ref="A40" r:id="rId19" display="http://library.csumb.edu/iamslic/ill/getname.php?req_lib_id=CIOHColombia"/>
    <hyperlink ref="A69" r:id="rId20" display="http://library.csumb.edu/iamslic/ill/getname.php?req_lib_id=CMFRIIndia"/>
    <hyperlink ref="A44" r:id="rId21" display="http://library.csumb.edu/iamslic/ill/getname.php?req_lib_id=CSIROMarLab"/>
    <hyperlink ref="A20" r:id="rId22" display="http://library.csumb.edu/iamslic/ill/getname.php?req_lib_id=CSUMB"/>
    <hyperlink ref="A55" r:id="rId23" display="http://library.csumb.edu/iamslic/ill/getname.php?req_lib_id=DanishIFish"/>
    <hyperlink ref="A21" r:id="rId24" display="http://library.csumb.edu/iamslic/ill/getname.php?req_lib_id=DFAIOS"/>
    <hyperlink ref="A49" r:id="rId25" display="http://library.csumb.edu/iamslic/ill/getname.php?req_lib_id=DFAPBS"/>
    <hyperlink ref="A60" r:id="rId26" display="http://library.csumb.edu/iamslic/ill/getname.php?req_lib_id=DFOMarshall"/>
    <hyperlink ref="A4" r:id="rId27" display="http://library.csumb.edu/iamslic/ill/getname.php?req_lib_id=DukeU"/>
    <hyperlink ref="A5" r:id="rId28" display="http://library.csumb.edu/iamslic/ill/getname.php?req_lib_id=EstonianMarineInst"/>
    <hyperlink ref="A6" r:id="rId29" display="http://library.csumb.edu/iamslic/ill/getname.php?req_lib_id=FAOFisheriesBranch"/>
    <hyperlink ref="A33" r:id="rId30" display="http://library.csumb.edu/iamslic/ill/getname.php?req_lib_id=FisheriesWA"/>
    <hyperlink ref="A22" r:id="rId31" display="http://library.csumb.edu/iamslic/ill/getname.php?req_lib_id=FloridaMarResInst"/>
    <hyperlink ref="A17" r:id="rId32" display="http://library.csumb.edu/iamslic/ill/getname.php?req_lib_id=Gilchrist"/>
    <hyperlink ref="A53" r:id="rId33" display="http://library.csumb.edu/iamslic/ill/getname.php?req_lib_id=GrBarrierReefMPA"/>
    <hyperlink ref="A77" r:id="rId34" display="http://library.csumb.edu/iamslic/ill/getname.php?req_lib_id=Gunter"/>
    <hyperlink ref="A18" r:id="rId35" display="http://library.csumb.edu/iamslic/ill/getname.php?req_lib_id=Hafro"/>
    <hyperlink ref="A28" r:id="rId36" display="http://library.csumb.edu/iamslic/ill/getname.php?req_lib_id=HatfieldMarSci"/>
    <hyperlink ref="A34" r:id="rId37" display="http://library.csumb.edu/iamslic/ill/getname.php?req_lib_id=HMS"/>
    <hyperlink ref="A19" r:id="rId38" display="http://library.csumb.edu/iamslic/ill/getname.php?req_lib_id=HonoluluSWF"/>
    <hyperlink ref="A23" r:id="rId39" display="http://library.csumb.edu/iamslic/ill/getname.php?req_lib_id=HudsoniaBard"/>
    <hyperlink ref="A46" r:id="rId40" display="http://library.csumb.edu/iamslic/ill/getname.php?req_lib_id=IFMGEOMAR"/>
    <hyperlink ref="A7" r:id="rId41" display="http://library.csumb.edu/iamslic/ill/getname.php?req_lib_id=IFROIran"/>
    <hyperlink ref="A61" r:id="rId42" display="http://library.csumb.edu/iamslic/ill/getname.php?req_lib_id=INIDEP"/>
    <hyperlink ref="A71" r:id="rId43" display="http://library.csumb.edu/iamslic/ill/getname.php?req_lib_id=InstBosbouw"/>
    <hyperlink ref="A38" r:id="rId44" display="http://library.csumb.edu/iamslic/ill/getname.php?req_lib_id=INSTMTunisia"/>
    <hyperlink ref="A59" r:id="rId45" display="http://library.csumb.edu/iamslic/ill/getname.php?req_lib_id=LouisianaUMarCons"/>
    <hyperlink ref="A24" r:id="rId46" display="http://library.csumb.edu/iamslic/ill/getname.php?req_lib_id=MAXPLANCKTrial"/>
    <hyperlink ref="A25" r:id="rId47" display="http://library.csumb.edu/iamslic/ill/getname.php?req_lib_id=MBLWHOI"/>
    <hyperlink ref="A41" r:id="rId48" display="http://library.csumb.edu/iamslic/ill/getname.php?req_lib_id=MossLandingMBARI"/>
    <hyperlink ref="A56" r:id="rId49" display="http://library.csumb.edu/iamslic/ill/getname.php?req_lib_id=MoteMarine"/>
    <hyperlink ref="A67" r:id="rId50" display="http://library.csumb.edu/iamslic/ill/getname.php?req_lib_id=NatInstOceanIndia"/>
    <hyperlink ref="A64" r:id="rId51" display="http://library.csumb.edu/iamslic/ill/getname.php?req_lib_id=NIWA"/>
    <hyperlink ref="A8" r:id="rId52" display="http://library.csumb.edu/iamslic/ill/getname.php?req_lib_id=NMFSNatMarMammal"/>
    <hyperlink ref="A9" r:id="rId53" display="http://library.csumb.edu/iamslic/ill/getname.php?req_lib_id=NMFSPFEL"/>
    <hyperlink ref="A10" r:id="rId54" display="http://library.csumb.edu/iamslic/ill/getname.php?req_lib_id=NOAACentral"/>
    <hyperlink ref="A26" r:id="rId55" display="http://library.csumb.edu/iamslic/ill/getname.php?req_lib_id=NorthSeaCentre"/>
    <hyperlink ref="A39" r:id="rId56" display="http://library.csumb.edu/iamslic/ill/getname.php?req_lib_id=NOVA"/>
    <hyperlink ref="A11" r:id="rId57" display="http://library.csumb.edu/iamslic/ill/getname.php?req_lib_id=NSWFishResInst"/>
    <hyperlink ref="A13" r:id="rId58" display="http://library.csumb.edu/iamslic/ill/getname.php?req_lib_id=ObsOceanBanyuls"/>
    <hyperlink ref="A45" r:id="rId59" display="http://library.csumb.edu/iamslic/ill/getname.php?req_lib_id=OIMB"/>
    <hyperlink ref="A29" r:id="rId60" display="http://library.csumb.edu/iamslic/ill/getname.php?req_lib_id=ORISAFRICA"/>
    <hyperlink ref="A47" r:id="rId61" display="http://library.csumb.edu/iamslic/ill/getname.php?req_lib_id=SAIAB"/>
    <hyperlink ref="A57" r:id="rId62" display="http://library.csumb.edu/iamslic/ill/getname.php?req_lib_id=Sanibel"/>
    <hyperlink ref="A12" r:id="rId63" display="http://library.csumb.edu/iamslic/ill/getname.php?req_lib_id=Scripps"/>
    <hyperlink ref="A54" r:id="rId64" display="http://library.csumb.edu/iamslic/ill/getname.php?req_lib_id=SeattleNWF"/>
    <hyperlink ref="A37" r:id="rId65" display="http://library.csumb.edu/iamslic/ill/getname.php?req_lib_id=SeychellesFishing"/>
    <hyperlink ref="A73" r:id="rId66" display="http://library.csumb.edu/iamslic/ill/getname.php?req_lib_id=SPCNewCaledonia"/>
    <hyperlink ref="A35" r:id="rId67" display="http://library.csumb.edu/iamslic/ill/getname.php?req_lib_id=UHawaii"/>
    <hyperlink ref="A31" r:id="rId68" display="http://library.csumb.edu/iamslic/ill/getname.php?req_lib_id=UMassDartmouth"/>
    <hyperlink ref="A62" r:id="rId69" display="http://library.csumb.edu/iamslic/ill/getname.php?req_lib_id=UMCES"/>
    <hyperlink ref="A74" r:id="rId70" display="http://library.csumb.edu/iamslic/ill/getname.php?req_lib_id=UNAMIMSL"/>
    <hyperlink ref="A50" r:id="rId71" display="http://library.csumb.edu/iamslic/ill/getname.php?req_lib_id=USFWSCarlsbad"/>
    <hyperlink ref="A68" r:id="rId72" display="http://library.csumb.edu/iamslic/ill/getname.php?req_lib_id=Uvalparaiso"/>
    <hyperlink ref="A51" r:id="rId73" display="http://library.csumb.edu/iamslic/ill/getname.php?req_lib_id=VIMS"/>
    <hyperlink ref="A70" r:id="rId74" display="http://library.csumb.edu/iamslic/ill/getname.php?req_lib_id=VLIZ"/>
    <hyperlink ref="A30" r:id="rId75" display="http://library.csumb.edu/iamslic/ill/getname.php?req_lib_id=Wegener"/>
    <hyperlink ref="A75" r:id="rId76" display="http://library.csumb.edu/iamslic/ill/getname.php?req_lib_id=WorldFish_Phil"/>
  </hyperlinks>
  <printOptions gridLines="1"/>
  <pageMargins left="0.75" right="0.75" top="0.75" bottom="0.75" header="0.5" footer="0.5"/>
  <pageSetup fitToHeight="1" fitToWidth="1" horizontalDpi="600" verticalDpi="600" orientation="portrait" scale="64" r:id="rId78"/>
  <drawing r:id="rId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2"/>
  <sheetViews>
    <sheetView workbookViewId="0" topLeftCell="A4">
      <selection activeCell="I56" sqref="I56"/>
    </sheetView>
  </sheetViews>
  <sheetFormatPr defaultColWidth="9.140625" defaultRowHeight="12.75"/>
  <cols>
    <col min="1" max="1" width="18.57421875" style="0" bestFit="1" customWidth="1"/>
    <col min="2" max="2" width="10.28125" style="0" customWidth="1"/>
    <col min="3" max="3" width="9.7109375" style="0" customWidth="1"/>
    <col min="4" max="4" width="9.57421875" style="0" customWidth="1"/>
  </cols>
  <sheetData>
    <row r="2" spans="1:4" ht="24.75" customHeight="1">
      <c r="A2" s="1" t="s">
        <v>0</v>
      </c>
      <c r="B2" s="23" t="s">
        <v>1</v>
      </c>
      <c r="C2" s="24" t="s">
        <v>151</v>
      </c>
      <c r="D2" s="23" t="s">
        <v>97</v>
      </c>
    </row>
    <row r="3" spans="1:4" ht="12.75" customHeight="1">
      <c r="A3" s="3" t="s">
        <v>112</v>
      </c>
      <c r="B3" s="2">
        <v>1</v>
      </c>
      <c r="C3" s="18">
        <v>0</v>
      </c>
      <c r="D3" s="5">
        <f>B3/52</f>
        <v>0.019230769230769232</v>
      </c>
    </row>
    <row r="4" spans="1:4" ht="12.75" customHeight="1">
      <c r="A4" s="3" t="s">
        <v>113</v>
      </c>
      <c r="B4" s="2">
        <v>1</v>
      </c>
      <c r="C4" s="18">
        <v>0</v>
      </c>
      <c r="D4" s="5">
        <f aca="true" t="shared" si="0" ref="D4:D62">B4/52</f>
        <v>0.019230769230769232</v>
      </c>
    </row>
    <row r="5" spans="1:4" ht="12.75" customHeight="1">
      <c r="A5" s="3" t="s">
        <v>143</v>
      </c>
      <c r="B5" s="2">
        <v>1</v>
      </c>
      <c r="C5" s="18">
        <v>0</v>
      </c>
      <c r="D5" s="5">
        <f t="shared" si="0"/>
        <v>0.019230769230769232</v>
      </c>
    </row>
    <row r="6" spans="1:4" ht="12.75" customHeight="1">
      <c r="A6" s="3" t="s">
        <v>107</v>
      </c>
      <c r="B6" s="2">
        <v>1</v>
      </c>
      <c r="C6" s="18">
        <v>0</v>
      </c>
      <c r="D6" s="5">
        <f t="shared" si="0"/>
        <v>0.019230769230769232</v>
      </c>
    </row>
    <row r="7" spans="1:4" ht="12.75" customHeight="1">
      <c r="A7" s="3" t="s">
        <v>44</v>
      </c>
      <c r="B7" s="2">
        <v>2</v>
      </c>
      <c r="C7" s="18">
        <v>0.001</v>
      </c>
      <c r="D7" s="5">
        <f t="shared" si="0"/>
        <v>0.038461538461538464</v>
      </c>
    </row>
    <row r="8" spans="1:4" ht="12.75" customHeight="1">
      <c r="A8" s="3" t="s">
        <v>114</v>
      </c>
      <c r="B8" s="2">
        <v>2</v>
      </c>
      <c r="C8" s="18">
        <v>0.001</v>
      </c>
      <c r="D8" s="5">
        <f t="shared" si="0"/>
        <v>0.038461538461538464</v>
      </c>
    </row>
    <row r="9" spans="1:4" ht="12.75" customHeight="1">
      <c r="A9" s="3" t="s">
        <v>18</v>
      </c>
      <c r="B9" s="2">
        <v>3</v>
      </c>
      <c r="C9" s="18">
        <v>0.001</v>
      </c>
      <c r="D9" s="5">
        <f t="shared" si="0"/>
        <v>0.057692307692307696</v>
      </c>
    </row>
    <row r="10" spans="1:4" ht="12.75" customHeight="1">
      <c r="A10" s="3" t="s">
        <v>26</v>
      </c>
      <c r="B10" s="2">
        <v>3</v>
      </c>
      <c r="C10" s="18">
        <v>0.001</v>
      </c>
      <c r="D10" s="5">
        <f t="shared" si="0"/>
        <v>0.057692307692307696</v>
      </c>
    </row>
    <row r="11" spans="1:4" ht="12.75" customHeight="1">
      <c r="A11" s="3" t="s">
        <v>60</v>
      </c>
      <c r="B11" s="2">
        <v>3</v>
      </c>
      <c r="C11" s="18">
        <v>0.001</v>
      </c>
      <c r="D11" s="5">
        <f t="shared" si="0"/>
        <v>0.057692307692307696</v>
      </c>
    </row>
    <row r="12" spans="1:4" ht="12.75" customHeight="1">
      <c r="A12" s="3" t="s">
        <v>5</v>
      </c>
      <c r="B12" s="2">
        <v>4</v>
      </c>
      <c r="C12" s="18">
        <v>0.001</v>
      </c>
      <c r="D12" s="5">
        <f t="shared" si="0"/>
        <v>0.07692307692307693</v>
      </c>
    </row>
    <row r="13" spans="1:4" ht="12.75" customHeight="1">
      <c r="A13" s="3" t="s">
        <v>142</v>
      </c>
      <c r="B13" s="2">
        <v>4</v>
      </c>
      <c r="C13" s="18">
        <v>0.001</v>
      </c>
      <c r="D13" s="5">
        <f t="shared" si="0"/>
        <v>0.07692307692307693</v>
      </c>
    </row>
    <row r="14" spans="1:4" ht="12.75" customHeight="1">
      <c r="A14" s="3" t="s">
        <v>65</v>
      </c>
      <c r="B14" s="2">
        <v>4</v>
      </c>
      <c r="C14" s="18">
        <v>0.001</v>
      </c>
      <c r="D14" s="5">
        <f t="shared" si="0"/>
        <v>0.07692307692307693</v>
      </c>
    </row>
    <row r="15" spans="1:4" ht="12.75" customHeight="1">
      <c r="A15" s="3" t="s">
        <v>144</v>
      </c>
      <c r="B15" s="2">
        <v>4</v>
      </c>
      <c r="C15" s="18">
        <v>0.001</v>
      </c>
      <c r="D15" s="5">
        <f t="shared" si="0"/>
        <v>0.07692307692307693</v>
      </c>
    </row>
    <row r="16" spans="1:4" ht="12.75" customHeight="1">
      <c r="A16" s="3" t="s">
        <v>47</v>
      </c>
      <c r="B16" s="2">
        <v>5</v>
      </c>
      <c r="C16" s="18">
        <v>0.002</v>
      </c>
      <c r="D16" s="5">
        <f t="shared" si="0"/>
        <v>0.09615384615384616</v>
      </c>
    </row>
    <row r="17" spans="1:4" ht="12.75" customHeight="1">
      <c r="A17" s="3" t="s">
        <v>59</v>
      </c>
      <c r="B17" s="2">
        <v>6</v>
      </c>
      <c r="C17" s="18">
        <v>0.002</v>
      </c>
      <c r="D17" s="5">
        <f t="shared" si="0"/>
        <v>0.11538461538461539</v>
      </c>
    </row>
    <row r="18" spans="1:4" ht="12.75" customHeight="1">
      <c r="A18" s="3" t="s">
        <v>103</v>
      </c>
      <c r="B18" s="2">
        <v>7</v>
      </c>
      <c r="C18" s="18">
        <v>0.003</v>
      </c>
      <c r="D18" s="5">
        <f t="shared" si="0"/>
        <v>0.1346153846153846</v>
      </c>
    </row>
    <row r="19" spans="1:4" ht="12.75" customHeight="1">
      <c r="A19" s="3" t="s">
        <v>68</v>
      </c>
      <c r="B19" s="2">
        <v>7</v>
      </c>
      <c r="C19" s="18">
        <v>0.003</v>
      </c>
      <c r="D19" s="5">
        <f t="shared" si="0"/>
        <v>0.1346153846153846</v>
      </c>
    </row>
    <row r="20" spans="1:4" ht="12.75" customHeight="1">
      <c r="A20" s="3" t="s">
        <v>101</v>
      </c>
      <c r="B20" s="2">
        <v>9</v>
      </c>
      <c r="C20" s="18">
        <v>0.003</v>
      </c>
      <c r="D20" s="5">
        <f t="shared" si="0"/>
        <v>0.17307692307692307</v>
      </c>
    </row>
    <row r="21" spans="1:4" ht="12.75" customHeight="1">
      <c r="A21" s="3" t="s">
        <v>135</v>
      </c>
      <c r="B21" s="2">
        <v>9</v>
      </c>
      <c r="C21" s="18">
        <v>0.003</v>
      </c>
      <c r="D21" s="5">
        <f t="shared" si="0"/>
        <v>0.17307692307692307</v>
      </c>
    </row>
    <row r="22" spans="1:4" ht="12.75" customHeight="1">
      <c r="A22" s="3" t="s">
        <v>22</v>
      </c>
      <c r="B22" s="2">
        <v>9</v>
      </c>
      <c r="C22" s="18">
        <v>0.003</v>
      </c>
      <c r="D22" s="5">
        <f t="shared" si="0"/>
        <v>0.17307692307692307</v>
      </c>
    </row>
    <row r="23" spans="1:4" ht="12.75" customHeight="1">
      <c r="A23" s="3" t="s">
        <v>7</v>
      </c>
      <c r="B23" s="2">
        <v>11</v>
      </c>
      <c r="C23" s="18">
        <v>0.004</v>
      </c>
      <c r="D23" s="5">
        <f t="shared" si="0"/>
        <v>0.21153846153846154</v>
      </c>
    </row>
    <row r="24" spans="1:4" ht="12.75" customHeight="1">
      <c r="A24" s="3" t="s">
        <v>63</v>
      </c>
      <c r="B24" s="2">
        <v>11</v>
      </c>
      <c r="C24" s="18">
        <v>0.004</v>
      </c>
      <c r="D24" s="5">
        <f t="shared" si="0"/>
        <v>0.21153846153846154</v>
      </c>
    </row>
    <row r="25" spans="1:4" ht="12.75" customHeight="1">
      <c r="A25" s="3" t="s">
        <v>12</v>
      </c>
      <c r="B25" s="2">
        <v>13</v>
      </c>
      <c r="C25" s="18">
        <v>0.005</v>
      </c>
      <c r="D25" s="5">
        <f t="shared" si="0"/>
        <v>0.25</v>
      </c>
    </row>
    <row r="26" spans="1:4" ht="12.75" customHeight="1">
      <c r="A26" s="3" t="s">
        <v>32</v>
      </c>
      <c r="B26" s="2">
        <v>13</v>
      </c>
      <c r="C26" s="18">
        <v>0.005</v>
      </c>
      <c r="D26" s="5">
        <f t="shared" si="0"/>
        <v>0.25</v>
      </c>
    </row>
    <row r="27" spans="1:4" ht="12.75" customHeight="1">
      <c r="A27" s="3" t="s">
        <v>24</v>
      </c>
      <c r="B27" s="2">
        <v>14</v>
      </c>
      <c r="C27" s="18">
        <v>0.005</v>
      </c>
      <c r="D27" s="5">
        <f t="shared" si="0"/>
        <v>0.2692307692307692</v>
      </c>
    </row>
    <row r="28" spans="1:4" ht="12.75" customHeight="1">
      <c r="A28" s="3" t="s">
        <v>4</v>
      </c>
      <c r="B28" s="2">
        <v>17</v>
      </c>
      <c r="C28" s="18">
        <v>0.006</v>
      </c>
      <c r="D28" s="5">
        <f t="shared" si="0"/>
        <v>0.3269230769230769</v>
      </c>
    </row>
    <row r="29" spans="1:4" ht="12.75" customHeight="1">
      <c r="A29" s="3" t="s">
        <v>108</v>
      </c>
      <c r="B29" s="2">
        <v>17</v>
      </c>
      <c r="C29" s="18">
        <v>0.006</v>
      </c>
      <c r="D29" s="5">
        <f t="shared" si="0"/>
        <v>0.3269230769230769</v>
      </c>
    </row>
    <row r="30" spans="1:4" ht="12.75" customHeight="1">
      <c r="A30" s="3" t="s">
        <v>53</v>
      </c>
      <c r="B30" s="2">
        <v>19</v>
      </c>
      <c r="C30" s="18">
        <v>0.007</v>
      </c>
      <c r="D30" s="5">
        <f t="shared" si="0"/>
        <v>0.36538461538461536</v>
      </c>
    </row>
    <row r="31" spans="1:4" ht="12.75" customHeight="1">
      <c r="A31" s="3" t="s">
        <v>6</v>
      </c>
      <c r="B31" s="2">
        <v>22</v>
      </c>
      <c r="C31" s="18">
        <v>0.008</v>
      </c>
      <c r="D31" s="5">
        <f t="shared" si="0"/>
        <v>0.4230769230769231</v>
      </c>
    </row>
    <row r="32" spans="1:4" ht="12.75" customHeight="1">
      <c r="A32" s="3" t="s">
        <v>35</v>
      </c>
      <c r="B32" s="2">
        <v>27</v>
      </c>
      <c r="C32" s="18">
        <v>0.01</v>
      </c>
      <c r="D32" s="5">
        <f t="shared" si="0"/>
        <v>0.5192307692307693</v>
      </c>
    </row>
    <row r="33" spans="1:4" ht="12.75" customHeight="1">
      <c r="A33" s="3" t="s">
        <v>8</v>
      </c>
      <c r="B33" s="2">
        <v>28</v>
      </c>
      <c r="C33" s="18">
        <v>0.01</v>
      </c>
      <c r="D33" s="5">
        <f t="shared" si="0"/>
        <v>0.5384615384615384</v>
      </c>
    </row>
    <row r="34" spans="1:4" ht="12.75" customHeight="1">
      <c r="A34" s="3" t="s">
        <v>17</v>
      </c>
      <c r="B34" s="2">
        <v>30</v>
      </c>
      <c r="C34" s="18">
        <v>0.011</v>
      </c>
      <c r="D34" s="5">
        <f t="shared" si="0"/>
        <v>0.5769230769230769</v>
      </c>
    </row>
    <row r="35" spans="1:4" ht="12.75" customHeight="1">
      <c r="A35" s="3" t="s">
        <v>48</v>
      </c>
      <c r="B35" s="2">
        <v>31</v>
      </c>
      <c r="C35" s="18">
        <v>0.011</v>
      </c>
      <c r="D35" s="5">
        <f t="shared" si="0"/>
        <v>0.5961538461538461</v>
      </c>
    </row>
    <row r="36" spans="1:4" ht="12.75" customHeight="1">
      <c r="A36" s="3" t="s">
        <v>21</v>
      </c>
      <c r="B36" s="2">
        <v>32</v>
      </c>
      <c r="C36" s="18">
        <v>0.012</v>
      </c>
      <c r="D36" s="5">
        <f t="shared" si="0"/>
        <v>0.6153846153846154</v>
      </c>
    </row>
    <row r="37" spans="1:4" ht="12.75" customHeight="1">
      <c r="A37" s="3" t="s">
        <v>67</v>
      </c>
      <c r="B37" s="2">
        <v>32</v>
      </c>
      <c r="C37" s="18">
        <v>0.012</v>
      </c>
      <c r="D37" s="5">
        <f t="shared" si="0"/>
        <v>0.6153846153846154</v>
      </c>
    </row>
    <row r="38" spans="1:4" ht="12.75" customHeight="1">
      <c r="A38" s="3" t="s">
        <v>23</v>
      </c>
      <c r="B38" s="2">
        <v>35</v>
      </c>
      <c r="C38" s="18">
        <v>0.013</v>
      </c>
      <c r="D38" s="5">
        <f t="shared" si="0"/>
        <v>0.6730769230769231</v>
      </c>
    </row>
    <row r="39" spans="1:4" ht="12.75" customHeight="1">
      <c r="A39" s="3" t="s">
        <v>30</v>
      </c>
      <c r="B39" s="2">
        <v>35</v>
      </c>
      <c r="C39" s="18">
        <v>0.013</v>
      </c>
      <c r="D39" s="5">
        <f t="shared" si="0"/>
        <v>0.6730769230769231</v>
      </c>
    </row>
    <row r="40" spans="1:4" ht="12.75" customHeight="1">
      <c r="A40" s="3" t="s">
        <v>39</v>
      </c>
      <c r="B40" s="2">
        <v>36</v>
      </c>
      <c r="C40" s="18">
        <v>0.013</v>
      </c>
      <c r="D40" s="5">
        <f t="shared" si="0"/>
        <v>0.6923076923076923</v>
      </c>
    </row>
    <row r="41" spans="1:4" ht="12.75" customHeight="1">
      <c r="A41" s="3" t="s">
        <v>38</v>
      </c>
      <c r="B41" s="2">
        <v>38</v>
      </c>
      <c r="C41" s="18">
        <v>0.014</v>
      </c>
      <c r="D41" s="5">
        <f t="shared" si="0"/>
        <v>0.7307692307692307</v>
      </c>
    </row>
    <row r="42" spans="1:4" ht="12.75" customHeight="1">
      <c r="A42" s="3" t="s">
        <v>29</v>
      </c>
      <c r="B42" s="2">
        <v>42</v>
      </c>
      <c r="C42" s="18">
        <v>0.015</v>
      </c>
      <c r="D42" s="5">
        <f t="shared" si="0"/>
        <v>0.8076923076923077</v>
      </c>
    </row>
    <row r="43" spans="1:4" ht="12.75">
      <c r="A43" s="3" t="s">
        <v>27</v>
      </c>
      <c r="B43" s="2">
        <v>45</v>
      </c>
      <c r="C43" s="18">
        <v>0.016</v>
      </c>
      <c r="D43" s="5">
        <f t="shared" si="0"/>
        <v>0.8653846153846154</v>
      </c>
    </row>
    <row r="44" spans="1:4" ht="12.75">
      <c r="A44" s="3" t="s">
        <v>33</v>
      </c>
      <c r="B44" s="2">
        <v>50</v>
      </c>
      <c r="C44" s="18">
        <v>0.018</v>
      </c>
      <c r="D44" s="5">
        <f t="shared" si="0"/>
        <v>0.9615384615384616</v>
      </c>
    </row>
    <row r="45" spans="1:4" ht="12.75">
      <c r="A45" s="3" t="s">
        <v>11</v>
      </c>
      <c r="B45" s="2">
        <v>53</v>
      </c>
      <c r="C45" s="18">
        <v>0.019</v>
      </c>
      <c r="D45" s="5">
        <f t="shared" si="0"/>
        <v>1.0192307692307692</v>
      </c>
    </row>
    <row r="46" spans="1:4" ht="12.75">
      <c r="A46" s="3" t="s">
        <v>2</v>
      </c>
      <c r="B46" s="2">
        <v>55</v>
      </c>
      <c r="C46" s="18">
        <v>0.02</v>
      </c>
      <c r="D46" s="5">
        <f t="shared" si="0"/>
        <v>1.0576923076923077</v>
      </c>
    </row>
    <row r="47" spans="1:4" ht="12.75">
      <c r="A47" s="3" t="s">
        <v>3</v>
      </c>
      <c r="B47" s="2">
        <v>69</v>
      </c>
      <c r="C47" s="18">
        <v>0.025</v>
      </c>
      <c r="D47" s="5">
        <f t="shared" si="0"/>
        <v>1.3269230769230769</v>
      </c>
    </row>
    <row r="48" spans="1:4" ht="12.75">
      <c r="A48" s="3" t="s">
        <v>28</v>
      </c>
      <c r="B48" s="2">
        <v>73</v>
      </c>
      <c r="C48" s="18">
        <v>0.027</v>
      </c>
      <c r="D48" s="5">
        <f t="shared" si="0"/>
        <v>1.4038461538461537</v>
      </c>
    </row>
    <row r="49" spans="1:4" ht="12.75">
      <c r="A49" s="3" t="s">
        <v>111</v>
      </c>
      <c r="B49" s="2">
        <v>75</v>
      </c>
      <c r="C49" s="18">
        <v>0.027</v>
      </c>
      <c r="D49" s="5">
        <f t="shared" si="0"/>
        <v>1.4423076923076923</v>
      </c>
    </row>
    <row r="50" spans="1:4" ht="12.75">
      <c r="A50" s="3" t="s">
        <v>16</v>
      </c>
      <c r="B50" s="2">
        <v>82</v>
      </c>
      <c r="C50" s="18">
        <v>0.03</v>
      </c>
      <c r="D50" s="5">
        <f t="shared" si="0"/>
        <v>1.5769230769230769</v>
      </c>
    </row>
    <row r="51" spans="1:4" ht="12.75">
      <c r="A51" s="3" t="s">
        <v>36</v>
      </c>
      <c r="B51" s="2">
        <v>86</v>
      </c>
      <c r="C51" s="19">
        <v>0.031</v>
      </c>
      <c r="D51" s="5">
        <f t="shared" si="0"/>
        <v>1.6538461538461537</v>
      </c>
    </row>
    <row r="52" spans="1:4" ht="12.75">
      <c r="A52" s="3" t="s">
        <v>19</v>
      </c>
      <c r="B52" s="2">
        <v>91</v>
      </c>
      <c r="C52" s="19">
        <v>0.033</v>
      </c>
      <c r="D52" s="5">
        <f t="shared" si="0"/>
        <v>1.75</v>
      </c>
    </row>
    <row r="53" spans="1:4" ht="12.75">
      <c r="A53" s="3" t="s">
        <v>10</v>
      </c>
      <c r="B53" s="2">
        <v>92</v>
      </c>
      <c r="C53" s="19">
        <v>0.034</v>
      </c>
      <c r="D53" s="5">
        <f t="shared" si="0"/>
        <v>1.7692307692307692</v>
      </c>
    </row>
    <row r="54" spans="1:4" ht="12.75">
      <c r="A54" s="3" t="s">
        <v>9</v>
      </c>
      <c r="B54" s="2">
        <v>100</v>
      </c>
      <c r="C54" s="19">
        <v>0.037</v>
      </c>
      <c r="D54" s="5">
        <f t="shared" si="0"/>
        <v>1.9230769230769231</v>
      </c>
    </row>
    <row r="55" spans="1:4" ht="12.75">
      <c r="A55" s="3" t="s">
        <v>20</v>
      </c>
      <c r="B55" s="2">
        <v>100</v>
      </c>
      <c r="C55" s="19">
        <v>0.037</v>
      </c>
      <c r="D55" s="5">
        <f t="shared" si="0"/>
        <v>1.9230769230769231</v>
      </c>
    </row>
    <row r="56" spans="1:10" ht="12.75">
      <c r="A56" s="3" t="s">
        <v>34</v>
      </c>
      <c r="B56" s="2">
        <v>108</v>
      </c>
      <c r="C56" s="19">
        <v>0.04</v>
      </c>
      <c r="D56" s="5">
        <f t="shared" si="0"/>
        <v>2.076923076923077</v>
      </c>
      <c r="G56" s="4" t="s">
        <v>94</v>
      </c>
      <c r="H56" s="6">
        <f>MEDIAN(B3:B62)</f>
        <v>27.5</v>
      </c>
      <c r="I56" s="5">
        <f>MEDIAN(D3:D62)</f>
        <v>0.5288461538461539</v>
      </c>
      <c r="J56" t="s">
        <v>98</v>
      </c>
    </row>
    <row r="57" spans="1:10" ht="12.75">
      <c r="A57" s="3" t="s">
        <v>14</v>
      </c>
      <c r="B57" s="2">
        <v>118</v>
      </c>
      <c r="C57" s="19">
        <v>0.043</v>
      </c>
      <c r="D57" s="5">
        <f t="shared" si="0"/>
        <v>2.269230769230769</v>
      </c>
      <c r="G57" s="4" t="s">
        <v>95</v>
      </c>
      <c r="H57" s="6">
        <f>AVERAGE(B3:B62)</f>
        <v>45.55</v>
      </c>
      <c r="I57" s="5">
        <f>AVERAGE(D3:D62)</f>
        <v>0.8759615384615385</v>
      </c>
      <c r="J57" t="s">
        <v>98</v>
      </c>
    </row>
    <row r="58" spans="1:4" ht="12.75">
      <c r="A58" s="3" t="s">
        <v>37</v>
      </c>
      <c r="B58" s="2">
        <v>131</v>
      </c>
      <c r="C58" s="19">
        <v>0.048</v>
      </c>
      <c r="D58" s="5">
        <f t="shared" si="0"/>
        <v>2.519230769230769</v>
      </c>
    </row>
    <row r="59" spans="1:9" ht="12.75">
      <c r="A59" s="3" t="s">
        <v>109</v>
      </c>
      <c r="B59" s="2">
        <v>143</v>
      </c>
      <c r="C59" s="19">
        <v>0.052</v>
      </c>
      <c r="D59" s="5">
        <f t="shared" si="0"/>
        <v>2.75</v>
      </c>
      <c r="G59" s="4" t="s">
        <v>96</v>
      </c>
      <c r="H59">
        <f>COUNTIF(B3:B62,"&lt;25")</f>
        <v>29</v>
      </c>
      <c r="I59" t="s">
        <v>145</v>
      </c>
    </row>
    <row r="60" spans="1:9" ht="12.75">
      <c r="A60" s="3" t="s">
        <v>31</v>
      </c>
      <c r="B60" s="2">
        <v>151</v>
      </c>
      <c r="C60" s="19">
        <v>0.055</v>
      </c>
      <c r="D60" s="5">
        <f t="shared" si="0"/>
        <v>2.9038461538461537</v>
      </c>
      <c r="G60" s="4" t="s">
        <v>91</v>
      </c>
      <c r="H60">
        <f>COUNTIF(B3:B62,"&gt;=25")</f>
        <v>31</v>
      </c>
      <c r="I60" t="s">
        <v>145</v>
      </c>
    </row>
    <row r="61" spans="1:9" ht="12.75">
      <c r="A61" s="3" t="s">
        <v>104</v>
      </c>
      <c r="B61" s="2">
        <v>217</v>
      </c>
      <c r="C61" s="19">
        <v>0.079</v>
      </c>
      <c r="D61" s="5">
        <f t="shared" si="0"/>
        <v>4.173076923076923</v>
      </c>
      <c r="G61" s="4" t="s">
        <v>92</v>
      </c>
      <c r="H61">
        <f>COUNTIF(B3:B62,"&gt;=50")</f>
        <v>19</v>
      </c>
      <c r="I61" t="s">
        <v>145</v>
      </c>
    </row>
    <row r="62" spans="1:9" ht="12.75">
      <c r="A62" s="3" t="s">
        <v>15</v>
      </c>
      <c r="B62" s="2">
        <v>306</v>
      </c>
      <c r="C62" s="19">
        <v>0.112</v>
      </c>
      <c r="D62" s="5">
        <f t="shared" si="0"/>
        <v>5.884615384615385</v>
      </c>
      <c r="G62" s="4" t="s">
        <v>93</v>
      </c>
      <c r="H62">
        <f>COUNTIF(B3:B62,"&gt;=100")</f>
        <v>9</v>
      </c>
      <c r="I62" t="s">
        <v>145</v>
      </c>
    </row>
  </sheetData>
  <hyperlinks>
    <hyperlink ref="A46" r:id="rId1" display="http://library.csumb.edu/iamslic/ill/getname.php?lend_lib_id=AIMS"/>
    <hyperlink ref="A47" r:id="rId2" display="http://library.csumb.edu/iamslic/ill/getname.php?lend_lib_id=AmerMusNatHist"/>
    <hyperlink ref="A49" r:id="rId3" display="http://library.csumb.edu/iamslic/ill/getname.php?lend_lib_id=BedfordIO"/>
    <hyperlink ref="A7" r:id="rId4" display="http://library.csumb.edu/iamslic/ill/getname.php?lend_lib_id=BLMFWS"/>
    <hyperlink ref="A28" r:id="rId5" display="http://library.csumb.edu/iamslic/ill/getname.php?lend_lib_id=CalifAcadSci"/>
    <hyperlink ref="A12" r:id="rId6" display="http://library.csumb.edu/iamslic/ill/getname.php?lend_lib_id=CharlestonCSC"/>
    <hyperlink ref="A16" r:id="rId7" display="http://library.csumb.edu/iamslic/ill/getname.php?lend_lib_id=CIAD"/>
    <hyperlink ref="A31" r:id="rId8" display="http://library.csumb.edu/iamslic/ill/getname.php?lend_lib_id=CIBNOR"/>
    <hyperlink ref="A20" r:id="rId9" display="http://library.csumb.edu/iamslic/ill/getname.php?lend_lib_id=CICESE"/>
    <hyperlink ref="A35" r:id="rId10" display="http://library.csumb.edu/iamslic/ill/getname.php?lend_lib_id=CICIMAR"/>
    <hyperlink ref="A23" r:id="rId11" display="http://library.csumb.edu/iamslic/ill/getname.php?lend_lib_id=CIEAMER"/>
    <hyperlink ref="A33" r:id="rId12" display="http://library.csumb.edu/iamslic/ill/getname.php?lend_lib_id=CRITFC"/>
    <hyperlink ref="A54" r:id="rId13" display="http://library.csumb.edu/iamslic/ill/getname.php?lend_lib_id=CSIROMarLab"/>
    <hyperlink ref="A53" r:id="rId14" display="http://library.csumb.edu/iamslic/ill/getname.php?lend_lib_id=CSUMB"/>
    <hyperlink ref="A45" r:id="rId15" display="http://library.csumb.edu/iamslic/ill/getname.php?lend_lib_id=DukeU"/>
    <hyperlink ref="A30" r:id="rId16" display="http://library.csumb.edu/iamslic/ill/getname.php?lend_lib_id=FAOFisheriesBranch"/>
    <hyperlink ref="A25" r:id="rId17" display="http://library.csumb.edu/iamslic/ill/getname.php?lend_lib_id=FisheriesWA"/>
    <hyperlink ref="A57" r:id="rId18" display="http://library.csumb.edu/iamslic/ill/getname.php?lend_lib_id=Gunter"/>
    <hyperlink ref="A62" r:id="rId19" display="http://library.csumb.edu/iamslic/ill/getname.php?lend_lib_id=HatfieldMarSci"/>
    <hyperlink ref="A50" r:id="rId20" display="http://library.csumb.edu/iamslic/ill/getname.php?lend_lib_id=HBOI"/>
    <hyperlink ref="A34" r:id="rId21" display="http://library.csumb.edu/iamslic/ill/getname.php?lend_lib_id=HMS"/>
    <hyperlink ref="A9" r:id="rId22" display="http://library.csumb.edu/iamslic/ill/getname.php?lend_lib_id=HonoluluSWF"/>
    <hyperlink ref="A21" r:id="rId23" display="http://library.csumb.edu/iamslic/ill/getname.php?lend_lib_id=IFMGEOMAR"/>
    <hyperlink ref="A18" r:id="rId24" display="http://library.csumb.edu/iamslic/ill/getname.php?lend_lib_id=InstBosbouw"/>
    <hyperlink ref="A13" r:id="rId25" display="http://library.csumb.edu/iamslic/ill/getname.php?lend_lib_id=INVEMARColombia"/>
    <hyperlink ref="A3" r:id="rId26" display="http://library.csumb.edu/iamslic/ill/getname.php?lend_lib_id=KenyaMarFish"/>
    <hyperlink ref="A52" r:id="rId27" display="http://library.csumb.edu/iamslic/ill/getname.php?lend_lib_id=LaJollaSWF"/>
    <hyperlink ref="A19" r:id="rId28" display="http://library.csumb.edu/iamslic/ill/getname.php?lend_lib_id=LeslieSavage"/>
    <hyperlink ref="A55" r:id="rId29" display="http://library.csumb.edu/iamslic/ill/getname.php?lend_lib_id=LouisianaUMarCons"/>
    <hyperlink ref="A36" r:id="rId30" display="http://library.csumb.edu/iamslic/ill/getname.php?lend_lib_id=MBLWHOI"/>
    <hyperlink ref="A22" r:id="rId31" display="http://library.csumb.edu/iamslic/ill/getname.php?lend_lib_id=MiamiNOAA"/>
    <hyperlink ref="A61" r:id="rId32" display="http://library.csumb.edu/iamslic/ill/getname.php?lend_lib_id=MossLandingMBARI"/>
    <hyperlink ref="A38" r:id="rId33" display="http://library.csumb.edu/iamslic/ill/getname.php?lend_lib_id=MoteMarine"/>
    <hyperlink ref="A4" r:id="rId34" display="http://library.csumb.edu/iamslic/ill/getname.php?lend_lib_id=NatSeaGrantDep"/>
    <hyperlink ref="A27" r:id="rId35" display="http://library.csumb.edu/iamslic/ill/getname.php?lend_lib_id=NMFSAukeBay"/>
    <hyperlink ref="A8" r:id="rId36" display="http://library.csumb.edu/iamslic/ill/getname.php?lend_lib_id=NMFSPanamaCity"/>
    <hyperlink ref="A10" r:id="rId37" display="http://library.csumb.edu/iamslic/ill/getname.php?lend_lib_id=NMFSSantaCruz"/>
    <hyperlink ref="A43" r:id="rId38" display="http://library.csumb.edu/iamslic/ill/getname.php?lend_lib_id=NOAABeaufort"/>
    <hyperlink ref="A48" r:id="rId39" display="http://library.csumb.edu/iamslic/ill/getname.php?lend_lib_id=NOAACentral"/>
    <hyperlink ref="A17" r:id="rId40" display="http://library.csumb.edu/iamslic/ill/getname.php?lend_lib_id=NOAASeattleReg"/>
    <hyperlink ref="A11" r:id="rId41" display="http://library.csumb.edu/iamslic/ill/getname.php?lend_lib_id=NOAASEFC"/>
    <hyperlink ref="A42" r:id="rId42" display="http://library.csumb.edu/iamslic/ill/getname.php?lend_lib_id=NOVA"/>
    <hyperlink ref="A39" r:id="rId43" display="http://library.csumb.edu/iamslic/ill/getname.php?lend_lib_id=OIMB"/>
    <hyperlink ref="A60" r:id="rId44" display="http://library.csumb.edu/iamslic/ill/getname.php?lend_lib_id=Rosenstiel"/>
    <hyperlink ref="A5" r:id="rId45" display="http://library.csumb.edu/iamslic/ill/getname.php?lend_lib_id=RudBosInstLib"/>
    <hyperlink ref="A24" r:id="rId46" display="http://library.csumb.edu/iamslic/ill/getname.php?lend_lib_id=SAIAB"/>
    <hyperlink ref="A26" r:id="rId47" display="http://library.csumb.edu/iamslic/ill/getname.php?lend_lib_id=SCarolinaDNR"/>
    <hyperlink ref="A44" r:id="rId48" display="http://library.csumb.edu/iamslic/ill/getname.php?lend_lib_id=Scripps"/>
    <hyperlink ref="A56" r:id="rId49" display="http://library.csumb.edu/iamslic/ill/getname.php?lend_lib_id=SeattleNWF"/>
    <hyperlink ref="A6" r:id="rId50" display="http://library.csumb.edu/iamslic/ill/getname.php?lend_lib_id=SPCNewCaledonia"/>
    <hyperlink ref="A32" r:id="rId51" display="http://library.csumb.edu/iamslic/ill/getname.php?lend_lib_id=TexasAMUGalveston"/>
    <hyperlink ref="A29" r:id="rId52" display="http://library.csumb.edu/iamslic/ill/getname.php?lend_lib_id=UABCMX"/>
    <hyperlink ref="A51" r:id="rId53" display="http://library.csumb.edu/iamslic/ill/getname.php?lend_lib_id=UFloridaDigLib"/>
    <hyperlink ref="A58" r:id="rId54" display="http://library.csumb.edu/iamslic/ill/getname.php?lend_lib_id=UHawaii"/>
    <hyperlink ref="A41" r:id="rId55" display="http://library.csumb.edu/iamslic/ill/getname.php?lend_lib_id=UMCES"/>
    <hyperlink ref="A14" r:id="rId56" display="http://library.csumb.edu/iamslic/ill/getname.php?lend_lib_id=UNAMIMSL"/>
    <hyperlink ref="A15" r:id="rId57" display="http://library.csumb.edu/iamslic/ill/getname.php?lend_lib_id=UOIOCV"/>
    <hyperlink ref="A40" r:id="rId58" display="http://library.csumb.edu/iamslic/ill/getname.php?lend_lib_id=VIMS"/>
    <hyperlink ref="A37" r:id="rId59" display="http://library.csumb.edu/iamslic/ill/getname.php?lend_lib_id=VLIZ"/>
    <hyperlink ref="A59" r:id="rId60" display="http://library.csumb.edu/iamslic/ill/getname.php?lend_lib_id=Wegener"/>
  </hyperlinks>
  <printOptions gridLines="1"/>
  <pageMargins left="0.5" right="0.5" top="1" bottom="1" header="0.5" footer="0.5"/>
  <pageSetup fitToHeight="1" fitToWidth="1" horizontalDpi="600" verticalDpi="600" orientation="portrait" scale="80" r:id="rId62"/>
  <drawing r:id="rId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46"/>
  <sheetViews>
    <sheetView workbookViewId="0" topLeftCell="A1">
      <selection activeCell="B47" sqref="B47"/>
    </sheetView>
  </sheetViews>
  <sheetFormatPr defaultColWidth="9.140625" defaultRowHeight="12.75"/>
  <cols>
    <col min="1" max="1" width="14.57421875" style="0" customWidth="1"/>
    <col min="2" max="2" width="11.421875" style="0" customWidth="1"/>
  </cols>
  <sheetData>
    <row r="2" spans="1:3" ht="25.5">
      <c r="A2" s="1" t="s">
        <v>72</v>
      </c>
      <c r="B2" s="23" t="s">
        <v>41</v>
      </c>
      <c r="C2" s="24" t="s">
        <v>151</v>
      </c>
    </row>
    <row r="3" spans="1:3" ht="12" customHeight="1">
      <c r="A3" s="2" t="s">
        <v>146</v>
      </c>
      <c r="B3" s="2">
        <v>1</v>
      </c>
      <c r="C3" s="18">
        <v>0</v>
      </c>
    </row>
    <row r="4" spans="1:3" ht="12" customHeight="1">
      <c r="A4" s="2" t="s">
        <v>147</v>
      </c>
      <c r="B4" s="2">
        <v>1</v>
      </c>
      <c r="C4" s="18">
        <v>0</v>
      </c>
    </row>
    <row r="5" spans="1:3" ht="12" customHeight="1">
      <c r="A5" s="2" t="s">
        <v>83</v>
      </c>
      <c r="B5" s="2">
        <v>1</v>
      </c>
      <c r="C5" s="18">
        <v>0</v>
      </c>
    </row>
    <row r="6" spans="1:3" ht="12" customHeight="1">
      <c r="A6" s="2" t="s">
        <v>117</v>
      </c>
      <c r="B6" s="2">
        <v>2</v>
      </c>
      <c r="C6" s="18">
        <v>0.001</v>
      </c>
    </row>
    <row r="7" spans="1:3" ht="12" customHeight="1">
      <c r="A7" s="2" t="s">
        <v>116</v>
      </c>
      <c r="B7" s="2">
        <v>3</v>
      </c>
      <c r="C7" s="18">
        <v>0.001</v>
      </c>
    </row>
    <row r="8" spans="1:3" ht="12" customHeight="1">
      <c r="A8" s="2" t="s">
        <v>81</v>
      </c>
      <c r="B8" s="2">
        <v>3</v>
      </c>
      <c r="C8" s="18">
        <v>0.001</v>
      </c>
    </row>
    <row r="9" spans="1:3" ht="12" customHeight="1">
      <c r="A9" s="2" t="s">
        <v>86</v>
      </c>
      <c r="B9" s="2">
        <v>8</v>
      </c>
      <c r="C9" s="18">
        <v>0.003</v>
      </c>
    </row>
    <row r="10" spans="1:3" ht="12" customHeight="1">
      <c r="A10" s="2" t="s">
        <v>148</v>
      </c>
      <c r="B10" s="2">
        <v>9</v>
      </c>
      <c r="C10" s="18">
        <v>0.003</v>
      </c>
    </row>
    <row r="11" spans="1:3" ht="12" customHeight="1">
      <c r="A11" s="2" t="s">
        <v>115</v>
      </c>
      <c r="B11" s="2">
        <v>11</v>
      </c>
      <c r="C11" s="18">
        <v>0.004</v>
      </c>
    </row>
    <row r="12" spans="1:3" ht="12" customHeight="1">
      <c r="A12" s="2" t="s">
        <v>80</v>
      </c>
      <c r="B12" s="2">
        <v>25</v>
      </c>
      <c r="C12" s="18">
        <v>0.009</v>
      </c>
    </row>
    <row r="13" spans="1:3" ht="12" customHeight="1">
      <c r="A13" s="2" t="s">
        <v>79</v>
      </c>
      <c r="B13" s="2">
        <v>27</v>
      </c>
      <c r="C13" s="18">
        <v>0.01</v>
      </c>
    </row>
    <row r="14" spans="1:3" ht="12" customHeight="1">
      <c r="A14" s="2" t="s">
        <v>87</v>
      </c>
      <c r="B14" s="2">
        <v>27</v>
      </c>
      <c r="C14" s="18">
        <v>0.01</v>
      </c>
    </row>
    <row r="15" spans="1:3" ht="12" customHeight="1">
      <c r="A15" s="2" t="s">
        <v>150</v>
      </c>
      <c r="B15" s="2">
        <v>33</v>
      </c>
      <c r="C15" s="18">
        <v>0.012</v>
      </c>
    </row>
    <row r="16" spans="1:3" ht="12" customHeight="1">
      <c r="A16" s="2" t="s">
        <v>73</v>
      </c>
      <c r="B16" s="2">
        <v>37</v>
      </c>
      <c r="C16" s="18">
        <v>0.014</v>
      </c>
    </row>
    <row r="17" spans="1:3" ht="12" customHeight="1">
      <c r="A17" s="2" t="s">
        <v>76</v>
      </c>
      <c r="B17" s="2">
        <v>45</v>
      </c>
      <c r="C17" s="18">
        <v>0.016</v>
      </c>
    </row>
    <row r="18" spans="1:3" ht="12" customHeight="1">
      <c r="A18" s="2" t="s">
        <v>85</v>
      </c>
      <c r="B18" s="2">
        <v>48</v>
      </c>
      <c r="C18" s="18">
        <v>0.018</v>
      </c>
    </row>
    <row r="19" spans="1:3" ht="12" customHeight="1">
      <c r="A19" s="2" t="s">
        <v>77</v>
      </c>
      <c r="B19" s="2">
        <v>66</v>
      </c>
      <c r="C19" s="18">
        <v>0.024</v>
      </c>
    </row>
    <row r="20" spans="1:3" ht="12" customHeight="1">
      <c r="A20" s="2" t="s">
        <v>78</v>
      </c>
      <c r="B20" s="2">
        <v>100</v>
      </c>
      <c r="C20" s="19">
        <v>0.037</v>
      </c>
    </row>
    <row r="21" spans="1:3" ht="12" customHeight="1">
      <c r="A21" s="2" t="s">
        <v>74</v>
      </c>
      <c r="B21" s="2">
        <v>101</v>
      </c>
      <c r="C21" s="19">
        <v>0.037</v>
      </c>
    </row>
    <row r="22" spans="1:3" ht="12" customHeight="1">
      <c r="A22" s="2" t="s">
        <v>118</v>
      </c>
      <c r="B22" s="2">
        <v>118</v>
      </c>
      <c r="C22" s="19">
        <v>0.043</v>
      </c>
    </row>
    <row r="23" spans="1:3" ht="12" customHeight="1">
      <c r="A23" s="2" t="s">
        <v>82</v>
      </c>
      <c r="B23" s="2">
        <v>173</v>
      </c>
      <c r="C23" s="19">
        <v>0.063</v>
      </c>
    </row>
    <row r="24" spans="1:3" ht="12" customHeight="1">
      <c r="A24" s="2" t="s">
        <v>119</v>
      </c>
      <c r="B24" s="2">
        <v>206</v>
      </c>
      <c r="C24" s="19">
        <v>0.075</v>
      </c>
    </row>
    <row r="25" spans="1:3" ht="12.75">
      <c r="A25" s="2" t="s">
        <v>75</v>
      </c>
      <c r="B25" s="2">
        <v>208</v>
      </c>
      <c r="C25" s="19">
        <v>0.076</v>
      </c>
    </row>
    <row r="26" spans="1:3" ht="12.75">
      <c r="A26" s="2" t="s">
        <v>84</v>
      </c>
      <c r="B26" s="2">
        <v>708</v>
      </c>
      <c r="C26" s="19">
        <v>0.259</v>
      </c>
    </row>
    <row r="27" spans="1:3" ht="12.75">
      <c r="A27" s="2" t="s">
        <v>149</v>
      </c>
      <c r="B27" s="2">
        <v>775</v>
      </c>
      <c r="C27" s="19">
        <v>0.284</v>
      </c>
    </row>
    <row r="34" spans="1:3" ht="25.5">
      <c r="A34" s="1" t="s">
        <v>90</v>
      </c>
      <c r="B34" s="23" t="s">
        <v>1</v>
      </c>
      <c r="C34" s="24" t="s">
        <v>151</v>
      </c>
    </row>
    <row r="35" spans="1:3" ht="12.75">
      <c r="A35" s="2" t="s">
        <v>152</v>
      </c>
      <c r="B35" s="2">
        <v>1</v>
      </c>
      <c r="C35" s="18">
        <v>0</v>
      </c>
    </row>
    <row r="36" spans="1:3" ht="12.75">
      <c r="A36" s="2" t="s">
        <v>118</v>
      </c>
      <c r="B36" s="2">
        <v>1</v>
      </c>
      <c r="C36" s="18">
        <v>0</v>
      </c>
    </row>
    <row r="37" spans="1:3" ht="12.75">
      <c r="A37" s="2" t="s">
        <v>115</v>
      </c>
      <c r="B37" s="2">
        <v>4</v>
      </c>
      <c r="C37" s="18">
        <v>0.001</v>
      </c>
    </row>
    <row r="38" spans="1:3" ht="12.75">
      <c r="A38" s="2" t="s">
        <v>153</v>
      </c>
      <c r="B38" s="2">
        <v>4</v>
      </c>
      <c r="C38" s="18">
        <v>0.001</v>
      </c>
    </row>
    <row r="39" spans="1:3" ht="12.75">
      <c r="A39" s="2" t="s">
        <v>87</v>
      </c>
      <c r="B39" s="2">
        <v>11</v>
      </c>
      <c r="C39" s="18">
        <v>0.004</v>
      </c>
    </row>
    <row r="40" spans="1:3" ht="12.75">
      <c r="A40" s="2" t="s">
        <v>83</v>
      </c>
      <c r="B40" s="2">
        <v>19</v>
      </c>
      <c r="C40" s="18">
        <v>0.007</v>
      </c>
    </row>
    <row r="41" spans="1:3" ht="12.75">
      <c r="A41" s="2" t="s">
        <v>75</v>
      </c>
      <c r="B41" s="2">
        <v>39</v>
      </c>
      <c r="C41" s="18">
        <v>0.014</v>
      </c>
    </row>
    <row r="42" spans="1:3" ht="12.75">
      <c r="A42" s="2" t="s">
        <v>77</v>
      </c>
      <c r="B42" s="2">
        <v>75</v>
      </c>
      <c r="C42" s="18">
        <v>0.027</v>
      </c>
    </row>
    <row r="43" spans="1:3" ht="12.75">
      <c r="A43" s="2" t="s">
        <v>84</v>
      </c>
      <c r="B43" s="2">
        <v>99</v>
      </c>
      <c r="C43" s="19">
        <v>0.036</v>
      </c>
    </row>
    <row r="44" spans="1:3" ht="12.75">
      <c r="A44" s="2" t="s">
        <v>80</v>
      </c>
      <c r="B44" s="2">
        <v>152</v>
      </c>
      <c r="C44" s="19">
        <v>0.056</v>
      </c>
    </row>
    <row r="45" spans="1:3" ht="12.75">
      <c r="A45" s="2" t="s">
        <v>74</v>
      </c>
      <c r="B45" s="2">
        <v>168</v>
      </c>
      <c r="C45" s="19">
        <v>0.061</v>
      </c>
    </row>
    <row r="46" spans="1:3" ht="12.75">
      <c r="A46" s="2" t="s">
        <v>149</v>
      </c>
      <c r="B46" s="2">
        <v>2159</v>
      </c>
      <c r="C46" s="19">
        <v>0.79</v>
      </c>
    </row>
  </sheetData>
  <printOptions gridLines="1"/>
  <pageMargins left="0.75" right="0.75" top="0.75" bottom="0.75" header="0.5" footer="0.5"/>
  <pageSetup fitToHeight="1" fitToWidth="1" horizontalDpi="600" verticalDpi="600" orientation="portrait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8" sqref="B8"/>
    </sheetView>
  </sheetViews>
  <sheetFormatPr defaultColWidth="9.140625" defaultRowHeight="12.75"/>
  <cols>
    <col min="1" max="1" width="18.57421875" style="0" bestFit="1" customWidth="1"/>
    <col min="2" max="2" width="9.7109375" style="0" customWidth="1"/>
    <col min="3" max="3" width="10.421875" style="0" bestFit="1" customWidth="1"/>
    <col min="4" max="4" width="10.57421875" style="0" customWidth="1"/>
    <col min="5" max="5" width="2.57421875" style="0" customWidth="1"/>
    <col min="6" max="6" width="8.421875" style="0" bestFit="1" customWidth="1"/>
    <col min="7" max="7" width="2.421875" style="0" customWidth="1"/>
    <col min="8" max="8" width="10.421875" style="0" customWidth="1"/>
  </cols>
  <sheetData>
    <row r="1" spans="1:8" ht="51">
      <c r="A1" s="9" t="s">
        <v>0</v>
      </c>
      <c r="B1" s="10" t="s">
        <v>120</v>
      </c>
      <c r="C1" s="11" t="s">
        <v>121</v>
      </c>
      <c r="D1" s="11" t="s">
        <v>122</v>
      </c>
      <c r="E1" s="11"/>
      <c r="F1" s="7" t="s">
        <v>125</v>
      </c>
      <c r="G1" s="7" t="s">
        <v>124</v>
      </c>
      <c r="H1" s="8" t="s">
        <v>126</v>
      </c>
    </row>
    <row r="2" spans="1:8" ht="12.75" customHeight="1">
      <c r="A2" s="3" t="s">
        <v>2</v>
      </c>
      <c r="B2" s="12">
        <v>55</v>
      </c>
      <c r="C2" s="12">
        <v>56</v>
      </c>
      <c r="D2" s="13">
        <f aca="true" t="shared" si="0" ref="D2:D33">B2-C2</f>
        <v>-1</v>
      </c>
      <c r="E2" s="13"/>
      <c r="F2" s="14">
        <f aca="true" t="shared" si="1" ref="F2:F33">IF(C2=0,B2,IF(D2&lt;=0,1,ROUND(B2/C2,0)))</f>
        <v>1</v>
      </c>
      <c r="G2" s="15" t="s">
        <v>123</v>
      </c>
      <c r="H2" s="16">
        <f aca="true" t="shared" si="2" ref="H2:H33">IF(D2&gt;0,1,ROUND(C2/B2,0))</f>
        <v>1</v>
      </c>
    </row>
    <row r="3" spans="1:8" ht="12.75" customHeight="1">
      <c r="A3" s="3" t="s">
        <v>3</v>
      </c>
      <c r="B3" s="12">
        <v>69</v>
      </c>
      <c r="C3" s="13">
        <v>0</v>
      </c>
      <c r="D3" s="13">
        <f t="shared" si="0"/>
        <v>69</v>
      </c>
      <c r="E3" s="13"/>
      <c r="F3" s="14">
        <f t="shared" si="1"/>
        <v>69</v>
      </c>
      <c r="G3" s="15" t="s">
        <v>123</v>
      </c>
      <c r="H3" s="16">
        <f t="shared" si="2"/>
        <v>1</v>
      </c>
    </row>
    <row r="4" spans="1:8" ht="12.75" customHeight="1">
      <c r="A4" s="3" t="s">
        <v>111</v>
      </c>
      <c r="B4" s="12">
        <v>75</v>
      </c>
      <c r="C4" s="13">
        <v>7</v>
      </c>
      <c r="D4" s="13">
        <f t="shared" si="0"/>
        <v>68</v>
      </c>
      <c r="E4" s="13"/>
      <c r="F4" s="14">
        <f t="shared" si="1"/>
        <v>11</v>
      </c>
      <c r="G4" s="15" t="s">
        <v>123</v>
      </c>
      <c r="H4" s="16">
        <f t="shared" si="2"/>
        <v>1</v>
      </c>
    </row>
    <row r="5" spans="1:8" ht="12.75" customHeight="1">
      <c r="A5" s="3" t="s">
        <v>44</v>
      </c>
      <c r="B5" s="12">
        <v>2</v>
      </c>
      <c r="C5" s="12">
        <v>18</v>
      </c>
      <c r="D5" s="13">
        <f t="shared" si="0"/>
        <v>-16</v>
      </c>
      <c r="E5" s="13"/>
      <c r="F5" s="14">
        <f t="shared" si="1"/>
        <v>1</v>
      </c>
      <c r="G5" s="15" t="s">
        <v>123</v>
      </c>
      <c r="H5" s="16">
        <f t="shared" si="2"/>
        <v>9</v>
      </c>
    </row>
    <row r="6" spans="1:8" ht="12.75" customHeight="1">
      <c r="A6" s="3" t="s">
        <v>4</v>
      </c>
      <c r="B6" s="12">
        <v>17</v>
      </c>
      <c r="C6" s="12">
        <v>3</v>
      </c>
      <c r="D6" s="13">
        <f t="shared" si="0"/>
        <v>14</v>
      </c>
      <c r="E6" s="13"/>
      <c r="F6" s="14">
        <f t="shared" si="1"/>
        <v>6</v>
      </c>
      <c r="G6" s="15" t="s">
        <v>123</v>
      </c>
      <c r="H6" s="16">
        <f t="shared" si="2"/>
        <v>1</v>
      </c>
    </row>
    <row r="7" spans="1:8" ht="12.75" customHeight="1">
      <c r="A7" s="3" t="s">
        <v>5</v>
      </c>
      <c r="B7" s="12">
        <v>4</v>
      </c>
      <c r="C7" s="12">
        <v>0</v>
      </c>
      <c r="D7" s="13">
        <f t="shared" si="0"/>
        <v>4</v>
      </c>
      <c r="E7" s="13"/>
      <c r="F7" s="14">
        <f t="shared" si="1"/>
        <v>4</v>
      </c>
      <c r="G7" s="15" t="s">
        <v>123</v>
      </c>
      <c r="H7" s="16">
        <f t="shared" si="2"/>
        <v>1</v>
      </c>
    </row>
    <row r="8" spans="1:8" ht="12.75" customHeight="1">
      <c r="A8" s="3" t="s">
        <v>47</v>
      </c>
      <c r="B8" s="12">
        <v>5</v>
      </c>
      <c r="C8" s="12">
        <v>3</v>
      </c>
      <c r="D8" s="13">
        <f t="shared" si="0"/>
        <v>2</v>
      </c>
      <c r="E8" s="13"/>
      <c r="F8" s="14">
        <f t="shared" si="1"/>
        <v>2</v>
      </c>
      <c r="G8" s="15" t="s">
        <v>123</v>
      </c>
      <c r="H8" s="16">
        <f t="shared" si="2"/>
        <v>1</v>
      </c>
    </row>
    <row r="9" spans="1:8" ht="12.75" customHeight="1">
      <c r="A9" s="3" t="s">
        <v>6</v>
      </c>
      <c r="B9" s="12">
        <v>22</v>
      </c>
      <c r="C9" s="12">
        <v>333</v>
      </c>
      <c r="D9" s="13">
        <f t="shared" si="0"/>
        <v>-311</v>
      </c>
      <c r="E9" s="13"/>
      <c r="F9" s="14">
        <f t="shared" si="1"/>
        <v>1</v>
      </c>
      <c r="G9" s="15" t="s">
        <v>123</v>
      </c>
      <c r="H9" s="16">
        <f t="shared" si="2"/>
        <v>15</v>
      </c>
    </row>
    <row r="10" spans="1:8" ht="12.75" customHeight="1">
      <c r="A10" s="3" t="s">
        <v>101</v>
      </c>
      <c r="B10" s="12">
        <v>9</v>
      </c>
      <c r="C10" s="12">
        <v>21</v>
      </c>
      <c r="D10" s="13">
        <f t="shared" si="0"/>
        <v>-12</v>
      </c>
      <c r="E10" s="13"/>
      <c r="F10" s="14">
        <f t="shared" si="1"/>
        <v>1</v>
      </c>
      <c r="G10" s="15" t="s">
        <v>123</v>
      </c>
      <c r="H10" s="16">
        <f t="shared" si="2"/>
        <v>2</v>
      </c>
    </row>
    <row r="11" spans="1:8" ht="12.75" customHeight="1">
      <c r="A11" s="3" t="s">
        <v>48</v>
      </c>
      <c r="B11" s="12">
        <v>31</v>
      </c>
      <c r="C11" s="12">
        <v>117</v>
      </c>
      <c r="D11" s="13">
        <f t="shared" si="0"/>
        <v>-86</v>
      </c>
      <c r="E11" s="13"/>
      <c r="F11" s="14">
        <f t="shared" si="1"/>
        <v>1</v>
      </c>
      <c r="G11" s="15" t="s">
        <v>123</v>
      </c>
      <c r="H11" s="16">
        <f t="shared" si="2"/>
        <v>4</v>
      </c>
    </row>
    <row r="12" spans="1:8" ht="12.75" customHeight="1">
      <c r="A12" s="3" t="s">
        <v>7</v>
      </c>
      <c r="B12" s="12">
        <v>11</v>
      </c>
      <c r="C12" s="12">
        <v>53</v>
      </c>
      <c r="D12" s="13">
        <f t="shared" si="0"/>
        <v>-42</v>
      </c>
      <c r="E12" s="13"/>
      <c r="F12" s="14">
        <f t="shared" si="1"/>
        <v>1</v>
      </c>
      <c r="G12" s="15" t="s">
        <v>123</v>
      </c>
      <c r="H12" s="16">
        <f t="shared" si="2"/>
        <v>5</v>
      </c>
    </row>
    <row r="13" spans="1:8" ht="12.75" customHeight="1">
      <c r="A13" s="3" t="s">
        <v>8</v>
      </c>
      <c r="B13" s="12">
        <v>28</v>
      </c>
      <c r="C13" s="12">
        <v>0</v>
      </c>
      <c r="D13" s="13">
        <f t="shared" si="0"/>
        <v>28</v>
      </c>
      <c r="E13" s="13"/>
      <c r="F13" s="14">
        <f t="shared" si="1"/>
        <v>28</v>
      </c>
      <c r="G13" s="15" t="s">
        <v>123</v>
      </c>
      <c r="H13" s="16">
        <f t="shared" si="2"/>
        <v>1</v>
      </c>
    </row>
    <row r="14" spans="1:8" ht="12.75" customHeight="1">
      <c r="A14" s="3" t="s">
        <v>9</v>
      </c>
      <c r="B14" s="12">
        <v>100</v>
      </c>
      <c r="C14" s="12">
        <v>15</v>
      </c>
      <c r="D14" s="13">
        <f t="shared" si="0"/>
        <v>85</v>
      </c>
      <c r="E14" s="13"/>
      <c r="F14" s="14">
        <f t="shared" si="1"/>
        <v>7</v>
      </c>
      <c r="G14" s="15" t="s">
        <v>123</v>
      </c>
      <c r="H14" s="16">
        <f t="shared" si="2"/>
        <v>1</v>
      </c>
    </row>
    <row r="15" spans="1:8" ht="12.75" customHeight="1">
      <c r="A15" s="3" t="s">
        <v>10</v>
      </c>
      <c r="B15" s="12">
        <v>92</v>
      </c>
      <c r="C15" s="12">
        <v>4</v>
      </c>
      <c r="D15" s="13">
        <f t="shared" si="0"/>
        <v>88</v>
      </c>
      <c r="E15" s="13"/>
      <c r="F15" s="14">
        <f t="shared" si="1"/>
        <v>23</v>
      </c>
      <c r="G15" s="15" t="s">
        <v>123</v>
      </c>
      <c r="H15" s="16">
        <f t="shared" si="2"/>
        <v>1</v>
      </c>
    </row>
    <row r="16" spans="1:8" ht="12.75" customHeight="1">
      <c r="A16" s="3" t="s">
        <v>11</v>
      </c>
      <c r="B16" s="12">
        <v>53</v>
      </c>
      <c r="C16" s="12">
        <v>1</v>
      </c>
      <c r="D16" s="13">
        <f t="shared" si="0"/>
        <v>52</v>
      </c>
      <c r="E16" s="13"/>
      <c r="F16" s="14">
        <f t="shared" si="1"/>
        <v>53</v>
      </c>
      <c r="G16" s="15" t="s">
        <v>123</v>
      </c>
      <c r="H16" s="16">
        <f t="shared" si="2"/>
        <v>1</v>
      </c>
    </row>
    <row r="17" spans="1:8" ht="12.75" customHeight="1">
      <c r="A17" s="3" t="s">
        <v>53</v>
      </c>
      <c r="B17" s="12">
        <v>19</v>
      </c>
      <c r="C17" s="12">
        <v>1</v>
      </c>
      <c r="D17" s="13">
        <f t="shared" si="0"/>
        <v>18</v>
      </c>
      <c r="E17" s="13"/>
      <c r="F17" s="14">
        <f t="shared" si="1"/>
        <v>19</v>
      </c>
      <c r="G17" s="15" t="s">
        <v>123</v>
      </c>
      <c r="H17" s="16">
        <f t="shared" si="2"/>
        <v>1</v>
      </c>
    </row>
    <row r="18" spans="1:8" ht="12.75" customHeight="1">
      <c r="A18" s="3" t="s">
        <v>12</v>
      </c>
      <c r="B18" s="12">
        <v>13</v>
      </c>
      <c r="C18" s="12">
        <v>7</v>
      </c>
      <c r="D18" s="13">
        <f t="shared" si="0"/>
        <v>6</v>
      </c>
      <c r="E18" s="13"/>
      <c r="F18" s="14">
        <f t="shared" si="1"/>
        <v>2</v>
      </c>
      <c r="G18" s="15" t="s">
        <v>123</v>
      </c>
      <c r="H18" s="16">
        <f t="shared" si="2"/>
        <v>1</v>
      </c>
    </row>
    <row r="19" spans="1:8" ht="12.75" customHeight="1">
      <c r="A19" s="3" t="s">
        <v>14</v>
      </c>
      <c r="B19" s="12">
        <v>118</v>
      </c>
      <c r="C19" s="12">
        <v>474</v>
      </c>
      <c r="D19" s="13">
        <f t="shared" si="0"/>
        <v>-356</v>
      </c>
      <c r="E19" s="13"/>
      <c r="F19" s="14">
        <f t="shared" si="1"/>
        <v>1</v>
      </c>
      <c r="G19" s="15" t="s">
        <v>123</v>
      </c>
      <c r="H19" s="16">
        <f t="shared" si="2"/>
        <v>4</v>
      </c>
    </row>
    <row r="20" spans="1:8" ht="12.75" customHeight="1">
      <c r="A20" s="3" t="s">
        <v>15</v>
      </c>
      <c r="B20" s="12">
        <v>306</v>
      </c>
      <c r="C20" s="12">
        <v>5</v>
      </c>
      <c r="D20" s="13">
        <f t="shared" si="0"/>
        <v>301</v>
      </c>
      <c r="E20" s="13"/>
      <c r="F20" s="14">
        <f t="shared" si="1"/>
        <v>61</v>
      </c>
      <c r="G20" s="15" t="s">
        <v>123</v>
      </c>
      <c r="H20" s="16">
        <f t="shared" si="2"/>
        <v>1</v>
      </c>
    </row>
    <row r="21" spans="1:8" ht="12.75" customHeight="1">
      <c r="A21" s="3" t="s">
        <v>16</v>
      </c>
      <c r="B21" s="12">
        <v>82</v>
      </c>
      <c r="C21" s="12">
        <v>0</v>
      </c>
      <c r="D21" s="13">
        <f t="shared" si="0"/>
        <v>82</v>
      </c>
      <c r="E21" s="13"/>
      <c r="F21" s="14">
        <f t="shared" si="1"/>
        <v>82</v>
      </c>
      <c r="G21" s="15" t="s">
        <v>123</v>
      </c>
      <c r="H21" s="16">
        <f t="shared" si="2"/>
        <v>1</v>
      </c>
    </row>
    <row r="22" spans="1:8" ht="12.75" customHeight="1">
      <c r="A22" s="3" t="s">
        <v>17</v>
      </c>
      <c r="B22" s="12">
        <v>30</v>
      </c>
      <c r="C22" s="12">
        <v>7</v>
      </c>
      <c r="D22" s="13">
        <f t="shared" si="0"/>
        <v>23</v>
      </c>
      <c r="E22" s="13"/>
      <c r="F22" s="14">
        <f t="shared" si="1"/>
        <v>4</v>
      </c>
      <c r="G22" s="15" t="s">
        <v>123</v>
      </c>
      <c r="H22" s="16">
        <f t="shared" si="2"/>
        <v>1</v>
      </c>
    </row>
    <row r="23" spans="1:8" ht="12.75" customHeight="1">
      <c r="A23" s="3" t="s">
        <v>18</v>
      </c>
      <c r="B23" s="12">
        <v>3</v>
      </c>
      <c r="C23" s="12">
        <v>3</v>
      </c>
      <c r="D23" s="13">
        <f t="shared" si="0"/>
        <v>0</v>
      </c>
      <c r="E23" s="13"/>
      <c r="F23" s="14">
        <f t="shared" si="1"/>
        <v>1</v>
      </c>
      <c r="G23" s="15" t="s">
        <v>123</v>
      </c>
      <c r="H23" s="16">
        <f t="shared" si="2"/>
        <v>1</v>
      </c>
    </row>
    <row r="24" spans="1:8" ht="12.75" customHeight="1">
      <c r="A24" s="3" t="s">
        <v>135</v>
      </c>
      <c r="B24" s="12">
        <v>9</v>
      </c>
      <c r="C24" s="17">
        <v>16</v>
      </c>
      <c r="D24" s="13">
        <f t="shared" si="0"/>
        <v>-7</v>
      </c>
      <c r="E24" s="13"/>
      <c r="F24" s="14">
        <f t="shared" si="1"/>
        <v>1</v>
      </c>
      <c r="G24" s="15" t="s">
        <v>123</v>
      </c>
      <c r="H24" s="16">
        <f t="shared" si="2"/>
        <v>2</v>
      </c>
    </row>
    <row r="25" spans="1:8" ht="12.75" customHeight="1">
      <c r="A25" s="3" t="s">
        <v>103</v>
      </c>
      <c r="B25" s="12">
        <v>7</v>
      </c>
      <c r="C25" s="12">
        <v>114</v>
      </c>
      <c r="D25" s="13">
        <f t="shared" si="0"/>
        <v>-107</v>
      </c>
      <c r="E25" s="13"/>
      <c r="F25" s="14">
        <f t="shared" si="1"/>
        <v>1</v>
      </c>
      <c r="G25" s="15" t="s">
        <v>123</v>
      </c>
      <c r="H25" s="16">
        <f t="shared" si="2"/>
        <v>16</v>
      </c>
    </row>
    <row r="26" spans="1:8" ht="12.75" customHeight="1">
      <c r="A26" s="3" t="s">
        <v>142</v>
      </c>
      <c r="B26" s="12">
        <v>4</v>
      </c>
      <c r="C26" s="12">
        <v>0</v>
      </c>
      <c r="D26" s="13">
        <f t="shared" si="0"/>
        <v>4</v>
      </c>
      <c r="E26" s="13"/>
      <c r="F26" s="14">
        <f t="shared" si="1"/>
        <v>4</v>
      </c>
      <c r="G26" s="15" t="s">
        <v>123</v>
      </c>
      <c r="H26" s="16">
        <f t="shared" si="2"/>
        <v>1</v>
      </c>
    </row>
    <row r="27" spans="1:8" ht="12.75" customHeight="1">
      <c r="A27" s="3" t="s">
        <v>112</v>
      </c>
      <c r="B27" s="12">
        <v>1</v>
      </c>
      <c r="C27" s="12">
        <v>0</v>
      </c>
      <c r="D27" s="13">
        <f t="shared" si="0"/>
        <v>1</v>
      </c>
      <c r="E27" s="13"/>
      <c r="F27" s="14">
        <f t="shared" si="1"/>
        <v>1</v>
      </c>
      <c r="G27" s="15" t="s">
        <v>123</v>
      </c>
      <c r="H27" s="16">
        <f t="shared" si="2"/>
        <v>1</v>
      </c>
    </row>
    <row r="28" spans="1:8" ht="12.75" customHeight="1">
      <c r="A28" s="3" t="s">
        <v>19</v>
      </c>
      <c r="B28" s="12">
        <v>91</v>
      </c>
      <c r="C28" s="12">
        <v>0</v>
      </c>
      <c r="D28" s="13">
        <f t="shared" si="0"/>
        <v>91</v>
      </c>
      <c r="E28" s="13"/>
      <c r="F28" s="14">
        <f t="shared" si="1"/>
        <v>91</v>
      </c>
      <c r="G28" s="15" t="s">
        <v>123</v>
      </c>
      <c r="H28" s="16">
        <f t="shared" si="2"/>
        <v>1</v>
      </c>
    </row>
    <row r="29" spans="1:8" ht="12.75" customHeight="1">
      <c r="A29" s="3" t="s">
        <v>68</v>
      </c>
      <c r="B29" s="12">
        <v>7</v>
      </c>
      <c r="C29" s="12">
        <v>0</v>
      </c>
      <c r="D29" s="13">
        <f t="shared" si="0"/>
        <v>7</v>
      </c>
      <c r="E29" s="13"/>
      <c r="F29" s="14">
        <f t="shared" si="1"/>
        <v>7</v>
      </c>
      <c r="G29" s="15" t="s">
        <v>123</v>
      </c>
      <c r="H29" s="16">
        <f t="shared" si="2"/>
        <v>1</v>
      </c>
    </row>
    <row r="30" spans="1:8" ht="12.75" customHeight="1">
      <c r="A30" s="3" t="s">
        <v>20</v>
      </c>
      <c r="B30" s="12">
        <v>100</v>
      </c>
      <c r="C30" s="12">
        <v>35</v>
      </c>
      <c r="D30" s="13">
        <f t="shared" si="0"/>
        <v>65</v>
      </c>
      <c r="E30" s="13"/>
      <c r="F30" s="14">
        <f t="shared" si="1"/>
        <v>3</v>
      </c>
      <c r="G30" s="15" t="s">
        <v>123</v>
      </c>
      <c r="H30" s="16">
        <f t="shared" si="2"/>
        <v>1</v>
      </c>
    </row>
    <row r="31" spans="1:8" ht="12.75" customHeight="1">
      <c r="A31" s="3" t="s">
        <v>21</v>
      </c>
      <c r="B31" s="12">
        <v>32</v>
      </c>
      <c r="C31" s="12">
        <v>4</v>
      </c>
      <c r="D31" s="13">
        <f t="shared" si="0"/>
        <v>28</v>
      </c>
      <c r="E31" s="13"/>
      <c r="F31" s="14">
        <f t="shared" si="1"/>
        <v>8</v>
      </c>
      <c r="G31" s="15" t="s">
        <v>123</v>
      </c>
      <c r="H31" s="16">
        <f t="shared" si="2"/>
        <v>1</v>
      </c>
    </row>
    <row r="32" spans="1:8" ht="12.75" customHeight="1">
      <c r="A32" s="3" t="s">
        <v>22</v>
      </c>
      <c r="B32" s="12">
        <v>9</v>
      </c>
      <c r="C32" s="17">
        <v>0</v>
      </c>
      <c r="D32" s="13">
        <f t="shared" si="0"/>
        <v>9</v>
      </c>
      <c r="E32" s="13"/>
      <c r="F32" s="14">
        <f t="shared" si="1"/>
        <v>9</v>
      </c>
      <c r="G32" s="15" t="s">
        <v>123</v>
      </c>
      <c r="H32" s="16">
        <f t="shared" si="2"/>
        <v>1</v>
      </c>
    </row>
    <row r="33" spans="1:8" ht="12.75" customHeight="1">
      <c r="A33" s="3" t="s">
        <v>104</v>
      </c>
      <c r="B33" s="12">
        <v>217</v>
      </c>
      <c r="C33" s="12">
        <v>11</v>
      </c>
      <c r="D33" s="13">
        <f t="shared" si="0"/>
        <v>206</v>
      </c>
      <c r="E33" s="13"/>
      <c r="F33" s="14">
        <f t="shared" si="1"/>
        <v>20</v>
      </c>
      <c r="G33" s="15" t="s">
        <v>123</v>
      </c>
      <c r="H33" s="16">
        <f t="shared" si="2"/>
        <v>1</v>
      </c>
    </row>
    <row r="34" spans="1:8" ht="12.75" customHeight="1">
      <c r="A34" s="3" t="s">
        <v>23</v>
      </c>
      <c r="B34" s="12">
        <v>35</v>
      </c>
      <c r="C34" s="12">
        <v>24</v>
      </c>
      <c r="D34" s="13">
        <f aca="true" t="shared" si="3" ref="D34:D61">B34-C34</f>
        <v>11</v>
      </c>
      <c r="E34" s="13"/>
      <c r="F34" s="14">
        <f aca="true" t="shared" si="4" ref="F34:F61">IF(C34=0,B34,IF(D34&lt;=0,1,ROUND(B34/C34,0)))</f>
        <v>1</v>
      </c>
      <c r="G34" s="15" t="s">
        <v>123</v>
      </c>
      <c r="H34" s="16">
        <f aca="true" t="shared" si="5" ref="H34:H61">IF(D34&gt;0,1,ROUND(C34/B34,0))</f>
        <v>1</v>
      </c>
    </row>
    <row r="35" spans="1:8" ht="12.75" customHeight="1">
      <c r="A35" s="3" t="s">
        <v>113</v>
      </c>
      <c r="B35" s="12">
        <v>1</v>
      </c>
      <c r="C35" s="17">
        <v>0</v>
      </c>
      <c r="D35" s="13">
        <f t="shared" si="3"/>
        <v>1</v>
      </c>
      <c r="E35" s="13"/>
      <c r="F35" s="14">
        <f t="shared" si="4"/>
        <v>1</v>
      </c>
      <c r="G35" s="15" t="s">
        <v>123</v>
      </c>
      <c r="H35" s="16">
        <f t="shared" si="5"/>
        <v>1</v>
      </c>
    </row>
    <row r="36" spans="1:8" ht="12.75" customHeight="1">
      <c r="A36" s="3" t="s">
        <v>24</v>
      </c>
      <c r="B36" s="12">
        <v>14</v>
      </c>
      <c r="C36" s="12">
        <v>0</v>
      </c>
      <c r="D36" s="13">
        <f t="shared" si="3"/>
        <v>14</v>
      </c>
      <c r="E36" s="13"/>
      <c r="F36" s="14">
        <f t="shared" si="4"/>
        <v>14</v>
      </c>
      <c r="G36" s="15" t="s">
        <v>123</v>
      </c>
      <c r="H36" s="16">
        <f t="shared" si="5"/>
        <v>1</v>
      </c>
    </row>
    <row r="37" spans="1:8" ht="12.75" customHeight="1">
      <c r="A37" s="3" t="s">
        <v>114</v>
      </c>
      <c r="B37" s="12">
        <v>2</v>
      </c>
      <c r="C37" s="12">
        <v>0</v>
      </c>
      <c r="D37" s="13">
        <f t="shared" si="3"/>
        <v>2</v>
      </c>
      <c r="E37" s="13"/>
      <c r="F37" s="14">
        <f t="shared" si="4"/>
        <v>2</v>
      </c>
      <c r="G37" s="15" t="s">
        <v>123</v>
      </c>
      <c r="H37" s="16">
        <f t="shared" si="5"/>
        <v>1</v>
      </c>
    </row>
    <row r="38" spans="1:8" ht="12.75" customHeight="1">
      <c r="A38" s="3" t="s">
        <v>26</v>
      </c>
      <c r="B38" s="12">
        <v>3</v>
      </c>
      <c r="C38" s="12">
        <v>0</v>
      </c>
      <c r="D38" s="13">
        <f t="shared" si="3"/>
        <v>3</v>
      </c>
      <c r="E38" s="13"/>
      <c r="F38" s="14">
        <f t="shared" si="4"/>
        <v>3</v>
      </c>
      <c r="G38" s="15" t="s">
        <v>123</v>
      </c>
      <c r="H38" s="16">
        <f t="shared" si="5"/>
        <v>1</v>
      </c>
    </row>
    <row r="39" spans="1:8" ht="12.75" customHeight="1">
      <c r="A39" s="3" t="s">
        <v>27</v>
      </c>
      <c r="B39" s="12">
        <v>45</v>
      </c>
      <c r="C39" s="12">
        <v>0</v>
      </c>
      <c r="D39" s="13">
        <f t="shared" si="3"/>
        <v>45</v>
      </c>
      <c r="E39" s="13"/>
      <c r="F39" s="14">
        <f t="shared" si="4"/>
        <v>45</v>
      </c>
      <c r="G39" s="15" t="s">
        <v>123</v>
      </c>
      <c r="H39" s="16">
        <f t="shared" si="5"/>
        <v>1</v>
      </c>
    </row>
    <row r="40" spans="1:8" ht="12.75" customHeight="1">
      <c r="A40" s="3" t="s">
        <v>28</v>
      </c>
      <c r="B40" s="12">
        <v>73</v>
      </c>
      <c r="C40" s="12">
        <v>1</v>
      </c>
      <c r="D40" s="13">
        <f t="shared" si="3"/>
        <v>72</v>
      </c>
      <c r="E40" s="13"/>
      <c r="F40" s="14">
        <f t="shared" si="4"/>
        <v>73</v>
      </c>
      <c r="G40" s="15" t="s">
        <v>123</v>
      </c>
      <c r="H40" s="16">
        <f t="shared" si="5"/>
        <v>1</v>
      </c>
    </row>
    <row r="41" spans="1:8" ht="12.75" customHeight="1">
      <c r="A41" s="3" t="s">
        <v>59</v>
      </c>
      <c r="B41" s="12">
        <v>6</v>
      </c>
      <c r="C41" s="12">
        <v>0</v>
      </c>
      <c r="D41" s="13">
        <f t="shared" si="3"/>
        <v>6</v>
      </c>
      <c r="E41" s="13"/>
      <c r="F41" s="14">
        <f t="shared" si="4"/>
        <v>6</v>
      </c>
      <c r="G41" s="15" t="s">
        <v>123</v>
      </c>
      <c r="H41" s="16">
        <f t="shared" si="5"/>
        <v>1</v>
      </c>
    </row>
    <row r="42" spans="1:8" ht="12.75" customHeight="1">
      <c r="A42" s="3" t="s">
        <v>60</v>
      </c>
      <c r="B42" s="12">
        <v>3</v>
      </c>
      <c r="C42" s="12">
        <v>0</v>
      </c>
      <c r="D42" s="13">
        <f t="shared" si="3"/>
        <v>3</v>
      </c>
      <c r="E42" s="13"/>
      <c r="F42" s="14">
        <f t="shared" si="4"/>
        <v>3</v>
      </c>
      <c r="G42" s="15" t="s">
        <v>123</v>
      </c>
      <c r="H42" s="16">
        <f t="shared" si="5"/>
        <v>1</v>
      </c>
    </row>
    <row r="43" spans="1:8" ht="12.75" customHeight="1">
      <c r="A43" s="3" t="s">
        <v>29</v>
      </c>
      <c r="B43" s="12">
        <v>42</v>
      </c>
      <c r="C43" s="12">
        <v>10</v>
      </c>
      <c r="D43" s="13">
        <f t="shared" si="3"/>
        <v>32</v>
      </c>
      <c r="E43" s="13"/>
      <c r="F43" s="14">
        <f t="shared" si="4"/>
        <v>4</v>
      </c>
      <c r="G43" s="15" t="s">
        <v>123</v>
      </c>
      <c r="H43" s="16">
        <f t="shared" si="5"/>
        <v>1</v>
      </c>
    </row>
    <row r="44" spans="1:8" ht="12.75" customHeight="1">
      <c r="A44" s="3" t="s">
        <v>30</v>
      </c>
      <c r="B44" s="12">
        <v>35</v>
      </c>
      <c r="C44" s="12">
        <v>15</v>
      </c>
      <c r="D44" s="13">
        <f t="shared" si="3"/>
        <v>20</v>
      </c>
      <c r="E44" s="13"/>
      <c r="F44" s="14">
        <f t="shared" si="4"/>
        <v>2</v>
      </c>
      <c r="G44" s="15" t="s">
        <v>123</v>
      </c>
      <c r="H44" s="16">
        <f t="shared" si="5"/>
        <v>1</v>
      </c>
    </row>
    <row r="45" spans="1:8" ht="12.75" customHeight="1">
      <c r="A45" s="3" t="s">
        <v>31</v>
      </c>
      <c r="B45" s="12">
        <v>151</v>
      </c>
      <c r="C45" s="12">
        <v>0</v>
      </c>
      <c r="D45" s="13">
        <f t="shared" si="3"/>
        <v>151</v>
      </c>
      <c r="E45" s="13"/>
      <c r="F45" s="14">
        <f t="shared" si="4"/>
        <v>151</v>
      </c>
      <c r="G45" s="15" t="s">
        <v>123</v>
      </c>
      <c r="H45" s="16">
        <f t="shared" si="5"/>
        <v>1</v>
      </c>
    </row>
    <row r="46" spans="1:8" ht="12.75" customHeight="1">
      <c r="A46" s="3" t="s">
        <v>143</v>
      </c>
      <c r="B46" s="12">
        <v>1</v>
      </c>
      <c r="C46" s="17">
        <v>0</v>
      </c>
      <c r="D46" s="13">
        <f t="shared" si="3"/>
        <v>1</v>
      </c>
      <c r="E46" s="13"/>
      <c r="F46" s="14">
        <f t="shared" si="4"/>
        <v>1</v>
      </c>
      <c r="G46" s="15" t="s">
        <v>123</v>
      </c>
      <c r="H46" s="16">
        <f t="shared" si="5"/>
        <v>1</v>
      </c>
    </row>
    <row r="47" spans="1:8" ht="12.75" customHeight="1">
      <c r="A47" s="3" t="s">
        <v>63</v>
      </c>
      <c r="B47" s="12">
        <v>11</v>
      </c>
      <c r="C47" s="12">
        <v>16</v>
      </c>
      <c r="D47" s="13">
        <f t="shared" si="3"/>
        <v>-5</v>
      </c>
      <c r="E47" s="13"/>
      <c r="F47" s="14">
        <f t="shared" si="4"/>
        <v>1</v>
      </c>
      <c r="G47" s="15" t="s">
        <v>123</v>
      </c>
      <c r="H47" s="16">
        <f t="shared" si="5"/>
        <v>1</v>
      </c>
    </row>
    <row r="48" spans="1:8" ht="12.75" customHeight="1">
      <c r="A48" s="3" t="s">
        <v>32</v>
      </c>
      <c r="B48" s="12">
        <v>13</v>
      </c>
      <c r="C48" s="12">
        <v>0</v>
      </c>
      <c r="D48" s="13">
        <f t="shared" si="3"/>
        <v>13</v>
      </c>
      <c r="E48" s="13"/>
      <c r="F48" s="14">
        <f t="shared" si="4"/>
        <v>13</v>
      </c>
      <c r="G48" s="15" t="s">
        <v>123</v>
      </c>
      <c r="H48" s="16">
        <f t="shared" si="5"/>
        <v>1</v>
      </c>
    </row>
    <row r="49" spans="1:8" ht="12.75" customHeight="1">
      <c r="A49" s="3" t="s">
        <v>33</v>
      </c>
      <c r="B49" s="12">
        <v>50</v>
      </c>
      <c r="C49" s="12">
        <v>1</v>
      </c>
      <c r="D49" s="13">
        <f t="shared" si="3"/>
        <v>49</v>
      </c>
      <c r="E49" s="13"/>
      <c r="F49" s="14">
        <f t="shared" si="4"/>
        <v>50</v>
      </c>
      <c r="G49" s="15" t="s">
        <v>123</v>
      </c>
      <c r="H49" s="16">
        <f t="shared" si="5"/>
        <v>1</v>
      </c>
    </row>
    <row r="50" spans="1:8" ht="12.75" customHeight="1">
      <c r="A50" s="3" t="s">
        <v>34</v>
      </c>
      <c r="B50" s="12">
        <v>108</v>
      </c>
      <c r="C50" s="12">
        <v>22</v>
      </c>
      <c r="D50" s="13">
        <f t="shared" si="3"/>
        <v>86</v>
      </c>
      <c r="E50" s="13"/>
      <c r="F50" s="14">
        <f t="shared" si="4"/>
        <v>5</v>
      </c>
      <c r="G50" s="15" t="s">
        <v>123</v>
      </c>
      <c r="H50" s="16">
        <f t="shared" si="5"/>
        <v>1</v>
      </c>
    </row>
    <row r="51" spans="1:8" ht="12.75" customHeight="1">
      <c r="A51" s="3" t="s">
        <v>107</v>
      </c>
      <c r="B51" s="12">
        <v>1</v>
      </c>
      <c r="C51" s="12">
        <v>118</v>
      </c>
      <c r="D51" s="13">
        <f t="shared" si="3"/>
        <v>-117</v>
      </c>
      <c r="E51" s="13"/>
      <c r="F51" s="14">
        <f t="shared" si="4"/>
        <v>1</v>
      </c>
      <c r="G51" s="15" t="s">
        <v>123</v>
      </c>
      <c r="H51" s="16">
        <f t="shared" si="5"/>
        <v>118</v>
      </c>
    </row>
    <row r="52" spans="1:8" ht="12.75" customHeight="1">
      <c r="A52" s="3" t="s">
        <v>35</v>
      </c>
      <c r="B52" s="12">
        <v>27</v>
      </c>
      <c r="C52" s="12">
        <v>0</v>
      </c>
      <c r="D52" s="13">
        <f t="shared" si="3"/>
        <v>27</v>
      </c>
      <c r="E52" s="13"/>
      <c r="F52" s="14">
        <f t="shared" si="4"/>
        <v>27</v>
      </c>
      <c r="G52" s="15" t="s">
        <v>123</v>
      </c>
      <c r="H52" s="16">
        <f t="shared" si="5"/>
        <v>1</v>
      </c>
    </row>
    <row r="53" spans="1:8" ht="12.75">
      <c r="A53" s="3" t="s">
        <v>108</v>
      </c>
      <c r="B53" s="17">
        <v>17</v>
      </c>
      <c r="C53" s="17">
        <v>0</v>
      </c>
      <c r="D53" s="20">
        <f t="shared" si="3"/>
        <v>17</v>
      </c>
      <c r="F53" s="21">
        <f t="shared" si="4"/>
        <v>17</v>
      </c>
      <c r="H53" s="22">
        <f t="shared" si="5"/>
        <v>1</v>
      </c>
    </row>
    <row r="54" spans="1:8" ht="12.75">
      <c r="A54" s="3" t="s">
        <v>36</v>
      </c>
      <c r="B54" s="17">
        <v>86</v>
      </c>
      <c r="C54" s="17">
        <v>0</v>
      </c>
      <c r="D54" s="20">
        <f t="shared" si="3"/>
        <v>86</v>
      </c>
      <c r="F54" s="21">
        <f t="shared" si="4"/>
        <v>86</v>
      </c>
      <c r="H54" s="22">
        <f t="shared" si="5"/>
        <v>1</v>
      </c>
    </row>
    <row r="55" spans="1:8" ht="12.75">
      <c r="A55" s="3" t="s">
        <v>37</v>
      </c>
      <c r="B55" s="4">
        <v>131</v>
      </c>
      <c r="C55" s="17">
        <v>7</v>
      </c>
      <c r="D55" s="20">
        <f t="shared" si="3"/>
        <v>124</v>
      </c>
      <c r="F55" s="21">
        <f t="shared" si="4"/>
        <v>19</v>
      </c>
      <c r="H55" s="22">
        <f t="shared" si="5"/>
        <v>1</v>
      </c>
    </row>
    <row r="56" spans="1:8" ht="12.75">
      <c r="A56" s="3" t="s">
        <v>38</v>
      </c>
      <c r="B56" s="17">
        <v>38</v>
      </c>
      <c r="C56" s="17">
        <v>43</v>
      </c>
      <c r="D56" s="20">
        <f t="shared" si="3"/>
        <v>-5</v>
      </c>
      <c r="F56" s="21">
        <f t="shared" si="4"/>
        <v>1</v>
      </c>
      <c r="H56" s="22">
        <f t="shared" si="5"/>
        <v>1</v>
      </c>
    </row>
    <row r="57" spans="1:8" ht="12.75">
      <c r="A57" s="3" t="s">
        <v>65</v>
      </c>
      <c r="B57" s="17">
        <v>4</v>
      </c>
      <c r="C57" s="17">
        <v>167</v>
      </c>
      <c r="D57" s="20">
        <f t="shared" si="3"/>
        <v>-163</v>
      </c>
      <c r="F57" s="21">
        <f t="shared" si="4"/>
        <v>1</v>
      </c>
      <c r="H57" s="22">
        <f t="shared" si="5"/>
        <v>42</v>
      </c>
    </row>
    <row r="58" spans="1:8" ht="12.75">
      <c r="A58" s="3" t="s">
        <v>144</v>
      </c>
      <c r="B58" s="17">
        <v>4</v>
      </c>
      <c r="C58" s="17">
        <v>0</v>
      </c>
      <c r="D58" s="20">
        <f t="shared" si="3"/>
        <v>4</v>
      </c>
      <c r="F58" s="21">
        <f t="shared" si="4"/>
        <v>4</v>
      </c>
      <c r="H58" s="22">
        <f t="shared" si="5"/>
        <v>1</v>
      </c>
    </row>
    <row r="59" spans="1:8" ht="12.75">
      <c r="A59" s="3" t="s">
        <v>39</v>
      </c>
      <c r="B59" s="17">
        <v>36</v>
      </c>
      <c r="C59" s="17">
        <v>19</v>
      </c>
      <c r="D59" s="20">
        <f t="shared" si="3"/>
        <v>17</v>
      </c>
      <c r="F59" s="21">
        <f t="shared" si="4"/>
        <v>2</v>
      </c>
      <c r="H59" s="22">
        <f t="shared" si="5"/>
        <v>1</v>
      </c>
    </row>
    <row r="60" spans="1:8" ht="12.75">
      <c r="A60" s="3" t="s">
        <v>67</v>
      </c>
      <c r="B60" s="17">
        <v>32</v>
      </c>
      <c r="C60" s="17">
        <v>114</v>
      </c>
      <c r="D60" s="20">
        <f t="shared" si="3"/>
        <v>-82</v>
      </c>
      <c r="F60" s="21">
        <f t="shared" si="4"/>
        <v>1</v>
      </c>
      <c r="H60" s="22">
        <f t="shared" si="5"/>
        <v>4</v>
      </c>
    </row>
    <row r="61" spans="1:8" ht="12.75">
      <c r="A61" s="3" t="s">
        <v>109</v>
      </c>
      <c r="B61" s="17">
        <v>143</v>
      </c>
      <c r="C61" s="17">
        <v>5</v>
      </c>
      <c r="D61" s="20">
        <f t="shared" si="3"/>
        <v>138</v>
      </c>
      <c r="F61" s="21">
        <f t="shared" si="4"/>
        <v>29</v>
      </c>
      <c r="H61" s="22">
        <f t="shared" si="5"/>
        <v>1</v>
      </c>
    </row>
    <row r="63" ht="12.75">
      <c r="A63" t="s">
        <v>127</v>
      </c>
    </row>
    <row r="64" ht="12.75">
      <c r="A64" t="s">
        <v>128</v>
      </c>
    </row>
    <row r="65" ht="12.75">
      <c r="A65" t="s">
        <v>129</v>
      </c>
    </row>
  </sheetData>
  <conditionalFormatting sqref="H2:H61">
    <cfRule type="cellIs" priority="1" dxfId="0" operator="greaterThan" stopIfTrue="1">
      <formula>3</formula>
    </cfRule>
    <cfRule type="cellIs" priority="2" dxfId="1" operator="lessThanOrEqual" stopIfTrue="1">
      <formula>3</formula>
    </cfRule>
  </conditionalFormatting>
  <conditionalFormatting sqref="C2:C61">
    <cfRule type="cellIs" priority="3" dxfId="2" operator="greaterThan" stopIfTrue="1">
      <formula>52</formula>
    </cfRule>
    <cfRule type="cellIs" priority="4" dxfId="1" operator="lessThanOrEqual" stopIfTrue="1">
      <formula>52</formula>
    </cfRule>
  </conditionalFormatting>
  <conditionalFormatting sqref="B2:B54 B56:B61">
    <cfRule type="cellIs" priority="5" dxfId="3" operator="greaterThan" stopIfTrue="1">
      <formula>52</formula>
    </cfRule>
    <cfRule type="cellIs" priority="6" dxfId="1" operator="lessThanOrEqual" stopIfTrue="1">
      <formula>52</formula>
    </cfRule>
  </conditionalFormatting>
  <conditionalFormatting sqref="F2:F61">
    <cfRule type="cellIs" priority="7" dxfId="4" operator="greaterThan" stopIfTrue="1">
      <formula>5</formula>
    </cfRule>
    <cfRule type="cellIs" priority="8" dxfId="1" operator="lessThanOrEqual" stopIfTrue="1">
      <formula>5</formula>
    </cfRule>
  </conditionalFormatting>
  <conditionalFormatting sqref="D2:D61">
    <cfRule type="cellIs" priority="9" dxfId="0" operator="lessThan" stopIfTrue="1">
      <formula>-40</formula>
    </cfRule>
    <cfRule type="cellIs" priority="10" dxfId="5" operator="greaterThanOrEqual" stopIfTrue="1">
      <formula>-40</formula>
    </cfRule>
  </conditionalFormatting>
  <hyperlinks>
    <hyperlink ref="A2" r:id="rId1" display="http://library.csumb.edu/iamslic/ill/getname.php?lend_lib_id=AIMS"/>
    <hyperlink ref="A3" r:id="rId2" display="http://library.csumb.edu/iamslic/ill/getname.php?lend_lib_id=AmerMusNatHist"/>
    <hyperlink ref="A4" r:id="rId3" display="http://library.csumb.edu/iamslic/ill/getname.php?lend_lib_id=BedfordIO"/>
    <hyperlink ref="A5" r:id="rId4" display="http://library.csumb.edu/iamslic/ill/getname.php?lend_lib_id=BLMFWS"/>
    <hyperlink ref="A6" r:id="rId5" display="http://library.csumb.edu/iamslic/ill/getname.php?lend_lib_id=CalifAcadSci"/>
    <hyperlink ref="A7" r:id="rId6" display="http://library.csumb.edu/iamslic/ill/getname.php?lend_lib_id=CharlestonCSC"/>
    <hyperlink ref="A8" r:id="rId7" display="http://library.csumb.edu/iamslic/ill/getname.php?lend_lib_id=CIAD"/>
    <hyperlink ref="A9" r:id="rId8" display="http://library.csumb.edu/iamslic/ill/getname.php?lend_lib_id=CIBNOR"/>
    <hyperlink ref="A10" r:id="rId9" display="http://library.csumb.edu/iamslic/ill/getname.php?lend_lib_id=CICESE"/>
    <hyperlink ref="A11" r:id="rId10" display="http://library.csumb.edu/iamslic/ill/getname.php?lend_lib_id=CICIMAR"/>
    <hyperlink ref="A12" r:id="rId11" display="http://library.csumb.edu/iamslic/ill/getname.php?lend_lib_id=CIEAMER"/>
    <hyperlink ref="A13" r:id="rId12" display="http://library.csumb.edu/iamslic/ill/getname.php?lend_lib_id=CRITFC"/>
    <hyperlink ref="A14" r:id="rId13" display="http://library.csumb.edu/iamslic/ill/getname.php?lend_lib_id=CSIROMarLab"/>
    <hyperlink ref="A15" r:id="rId14" display="http://library.csumb.edu/iamslic/ill/getname.php?lend_lib_id=CSUMB"/>
    <hyperlink ref="A16" r:id="rId15" display="http://library.csumb.edu/iamslic/ill/getname.php?lend_lib_id=DukeU"/>
    <hyperlink ref="A17" r:id="rId16" display="http://library.csumb.edu/iamslic/ill/getname.php?lend_lib_id=FAOFisheriesBranch"/>
    <hyperlink ref="A18" r:id="rId17" display="http://library.csumb.edu/iamslic/ill/getname.php?lend_lib_id=FisheriesWA"/>
    <hyperlink ref="A19" r:id="rId18" display="http://library.csumb.edu/iamslic/ill/getname.php?lend_lib_id=Gunter"/>
    <hyperlink ref="A20" r:id="rId19" display="http://library.csumb.edu/iamslic/ill/getname.php?lend_lib_id=HatfieldMarSci"/>
    <hyperlink ref="A21" r:id="rId20" display="http://library.csumb.edu/iamslic/ill/getname.php?lend_lib_id=HBOI"/>
    <hyperlink ref="A22" r:id="rId21" display="http://library.csumb.edu/iamslic/ill/getname.php?lend_lib_id=HMS"/>
    <hyperlink ref="A23" r:id="rId22" display="http://library.csumb.edu/iamslic/ill/getname.php?lend_lib_id=HonoluluSWF"/>
    <hyperlink ref="A24" r:id="rId23" display="http://library.csumb.edu/iamslic/ill/getname.php?lend_lib_id=IFMGEOMAR"/>
    <hyperlink ref="A25" r:id="rId24" display="http://library.csumb.edu/iamslic/ill/getname.php?lend_lib_id=InstBosbouw"/>
    <hyperlink ref="A26" r:id="rId25" display="http://library.csumb.edu/iamslic/ill/getname.php?lend_lib_id=INVEMARColombia"/>
    <hyperlink ref="A27" r:id="rId26" display="http://library.csumb.edu/iamslic/ill/getname.php?lend_lib_id=KenyaMarFish"/>
    <hyperlink ref="A28" r:id="rId27" display="http://library.csumb.edu/iamslic/ill/getname.php?lend_lib_id=LaJollaSWF"/>
    <hyperlink ref="A29" r:id="rId28" display="http://library.csumb.edu/iamslic/ill/getname.php?lend_lib_id=LeslieSavage"/>
    <hyperlink ref="A30" r:id="rId29" display="http://library.csumb.edu/iamslic/ill/getname.php?lend_lib_id=LouisianaUMarCons"/>
    <hyperlink ref="A31" r:id="rId30" display="http://library.csumb.edu/iamslic/ill/getname.php?lend_lib_id=MBLWHOI"/>
    <hyperlink ref="A32" r:id="rId31" display="http://library.csumb.edu/iamslic/ill/getname.php?lend_lib_id=MiamiNOAA"/>
    <hyperlink ref="A33" r:id="rId32" display="http://library.csumb.edu/iamslic/ill/getname.php?lend_lib_id=MossLandingMBARI"/>
    <hyperlink ref="A34" r:id="rId33" display="http://library.csumb.edu/iamslic/ill/getname.php?lend_lib_id=MoteMarine"/>
    <hyperlink ref="A35" r:id="rId34" display="http://library.csumb.edu/iamslic/ill/getname.php?lend_lib_id=NatSeaGrantDep"/>
    <hyperlink ref="A36" r:id="rId35" display="http://library.csumb.edu/iamslic/ill/getname.php?lend_lib_id=NMFSAukeBay"/>
    <hyperlink ref="A37" r:id="rId36" display="http://library.csumb.edu/iamslic/ill/getname.php?lend_lib_id=NMFSPanamaCity"/>
    <hyperlink ref="A38" r:id="rId37" display="http://library.csumb.edu/iamslic/ill/getname.php?lend_lib_id=NMFSSantaCruz"/>
    <hyperlink ref="A39" r:id="rId38" display="http://library.csumb.edu/iamslic/ill/getname.php?lend_lib_id=NOAABeaufort"/>
    <hyperlink ref="A40" r:id="rId39" display="http://library.csumb.edu/iamslic/ill/getname.php?lend_lib_id=NOAACentral"/>
    <hyperlink ref="A41" r:id="rId40" display="http://library.csumb.edu/iamslic/ill/getname.php?lend_lib_id=NOAASeattleReg"/>
    <hyperlink ref="A42" r:id="rId41" display="http://library.csumb.edu/iamslic/ill/getname.php?lend_lib_id=NOAASEFC"/>
    <hyperlink ref="A43" r:id="rId42" display="http://library.csumb.edu/iamslic/ill/getname.php?lend_lib_id=NOVA"/>
    <hyperlink ref="A44" r:id="rId43" display="http://library.csumb.edu/iamslic/ill/getname.php?lend_lib_id=OIMB"/>
    <hyperlink ref="A45" r:id="rId44" display="http://library.csumb.edu/iamslic/ill/getname.php?lend_lib_id=Rosenstiel"/>
    <hyperlink ref="A46" r:id="rId45" display="http://library.csumb.edu/iamslic/ill/getname.php?lend_lib_id=RudBosInstLib"/>
    <hyperlink ref="A47" r:id="rId46" display="http://library.csumb.edu/iamslic/ill/getname.php?lend_lib_id=SAIAB"/>
    <hyperlink ref="A48" r:id="rId47" display="http://library.csumb.edu/iamslic/ill/getname.php?lend_lib_id=SCarolinaDNR"/>
    <hyperlink ref="A49" r:id="rId48" display="http://library.csumb.edu/iamslic/ill/getname.php?lend_lib_id=Scripps"/>
    <hyperlink ref="A50" r:id="rId49" display="http://library.csumb.edu/iamslic/ill/getname.php?lend_lib_id=SeattleNWF"/>
    <hyperlink ref="A51" r:id="rId50" display="http://library.csumb.edu/iamslic/ill/getname.php?lend_lib_id=SPCNewCaledonia"/>
    <hyperlink ref="A52" r:id="rId51" display="http://library.csumb.edu/iamslic/ill/getname.php?lend_lib_id=TexasAMUGalveston"/>
    <hyperlink ref="A53" r:id="rId52" display="http://library.csumb.edu/iamslic/ill/getname.php?lend_lib_id=UABCMX"/>
    <hyperlink ref="A54" r:id="rId53" display="http://library.csumb.edu/iamslic/ill/getname.php?lend_lib_id=UFloridaDigLib"/>
    <hyperlink ref="A55" r:id="rId54" display="http://library.csumb.edu/iamslic/ill/getname.php?lend_lib_id=UHawaii"/>
    <hyperlink ref="A56" r:id="rId55" display="http://library.csumb.edu/iamslic/ill/getname.php?lend_lib_id=UMCES"/>
    <hyperlink ref="A57" r:id="rId56" display="http://library.csumb.edu/iamslic/ill/getname.php?lend_lib_id=UNAMIMSL"/>
    <hyperlink ref="A58" r:id="rId57" display="http://library.csumb.edu/iamslic/ill/getname.php?lend_lib_id=UOIOCV"/>
    <hyperlink ref="A59" r:id="rId58" display="http://library.csumb.edu/iamslic/ill/getname.php?lend_lib_id=VIMS"/>
    <hyperlink ref="A60" r:id="rId59" display="http://library.csumb.edu/iamslic/ill/getname.php?lend_lib_id=VLIZ"/>
    <hyperlink ref="A61" r:id="rId60" display="http://library.csumb.edu/iamslic/ill/getname.php?lend_lib_id=Wegener"/>
  </hyperlinks>
  <printOptions gridLines="1"/>
  <pageMargins left="0.75" right="0.75" top="1" bottom="0.75" header="0.5" footer="0.5"/>
  <pageSetup fitToHeight="1" fitToWidth="1" horizontalDpi="600" verticalDpi="600" orientation="portrait" scale="90" r:id="rId61"/>
  <headerFooter alignWithMargins="0">
    <oddHeader>&amp;C&amp;"Arial,Bold"&amp;12Net Lending/Borrowing July 2003 - July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CSUMB</dc:creator>
  <cp:keywords/>
  <dc:description/>
  <cp:lastModifiedBy>CSUMB</cp:lastModifiedBy>
  <cp:lastPrinted>2005-07-11T21:36:41Z</cp:lastPrinted>
  <dcterms:created xsi:type="dcterms:W3CDTF">2003-02-14T00:47:45Z</dcterms:created>
  <dcterms:modified xsi:type="dcterms:W3CDTF">2006-07-07T20:12:45Z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